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P:\"/>
    </mc:Choice>
  </mc:AlternateContent>
  <xr:revisionPtr revIDLastSave="0" documentId="8_{215C0C9B-F71C-43D2-8BF1-85CF9F905B1B}" xr6:coauthVersionLast="36" xr6:coauthVersionMax="36" xr10:uidLastSave="{00000000-0000-0000-0000-000000000000}"/>
  <bookViews>
    <workbookView xWindow="-108" yWindow="-108" windowWidth="23256" windowHeight="12576" activeTab="1" xr2:uid="{00000000-000D-0000-FFFF-FFFF00000000}"/>
  </bookViews>
  <sheets>
    <sheet name="Monatsabrechnung (Bsp.4x4 Std.)" sheetId="5" r:id="rId1"/>
    <sheet name="Lohn pro Stunde" sheetId="1" r:id="rId2"/>
    <sheet name="Tabelle2" sheetId="2" state="hidden" r:id="rId3"/>
    <sheet name="Tabelle3" sheetId="3" state="hidden" r:id="rId4"/>
  </sheets>
  <calcPr calcId="191029"/>
</workbook>
</file>

<file path=xl/calcChain.xml><?xml version="1.0" encoding="utf-8"?>
<calcChain xmlns="http://schemas.openxmlformats.org/spreadsheetml/2006/main">
  <c r="L40" i="1" l="1"/>
  <c r="K40" i="5" l="1"/>
  <c r="I40" i="1"/>
  <c r="K40" i="1"/>
  <c r="G23" i="1" l="1"/>
  <c r="H37" i="1" l="1"/>
  <c r="I37" i="1" s="1"/>
  <c r="I48" i="1" l="1"/>
  <c r="L48" i="1" s="1"/>
  <c r="H40" i="1"/>
  <c r="H40" i="5"/>
  <c r="G20" i="5" l="1"/>
  <c r="I22" i="1" l="1"/>
  <c r="G24" i="1" s="1"/>
  <c r="I21" i="5"/>
  <c r="E48" i="5"/>
  <c r="I48" i="5" s="1"/>
  <c r="L48" i="5" s="1"/>
  <c r="G21" i="1"/>
  <c r="I23" i="1"/>
  <c r="G22" i="1"/>
  <c r="E22" i="5" l="1"/>
  <c r="E23" i="5"/>
  <c r="I24" i="1"/>
  <c r="I22" i="5"/>
  <c r="I26" i="1" l="1"/>
  <c r="I23" i="5"/>
  <c r="G40" i="1" l="1"/>
  <c r="G37" i="1"/>
  <c r="G38" i="1"/>
  <c r="L38" i="1" s="1"/>
  <c r="L26" i="1"/>
  <c r="E24" i="5"/>
  <c r="I24" i="5" s="1"/>
  <c r="I26" i="5" s="1"/>
  <c r="G36" i="1"/>
  <c r="I36" i="1" s="1"/>
  <c r="G32" i="1"/>
  <c r="I32" i="1" s="1"/>
  <c r="G42" i="1"/>
  <c r="I42" i="1" s="1"/>
  <c r="G33" i="1"/>
  <c r="L32" i="1" l="1"/>
  <c r="L26" i="5"/>
  <c r="G40" i="5"/>
  <c r="G38" i="5"/>
  <c r="L38" i="5" s="1"/>
  <c r="G37" i="5"/>
  <c r="L36" i="1"/>
  <c r="I33" i="1"/>
  <c r="I44" i="1" s="1"/>
  <c r="I50" i="1" s="1"/>
  <c r="L35" i="1"/>
  <c r="L34" i="1"/>
  <c r="L33" i="1"/>
  <c r="I37" i="5"/>
  <c r="G33" i="5"/>
  <c r="G36" i="5"/>
  <c r="G32" i="5"/>
  <c r="G42" i="5"/>
  <c r="I42" i="5" s="1"/>
  <c r="I40" i="5" l="1"/>
  <c r="L40" i="5"/>
  <c r="L44" i="1"/>
  <c r="L50" i="1" s="1"/>
  <c r="I33" i="5"/>
  <c r="L35" i="5"/>
  <c r="L33" i="5"/>
  <c r="L34" i="5"/>
  <c r="I32" i="5"/>
  <c r="L32" i="5"/>
  <c r="I36" i="5"/>
  <c r="L36" i="5"/>
  <c r="I44" i="5" l="1"/>
  <c r="I50" i="5" s="1"/>
  <c r="L44" i="5"/>
  <c r="L5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Laukas Simon</author>
    <author>MG</author>
    <author>Tomaselli Stefan</author>
    <author>Mödlagl Eva Maria</author>
  </authors>
  <commentList>
    <comment ref="A1" authorId="0" shapeId="0" xr:uid="{65B44480-06BB-453A-9332-4B9A5DD0C773}">
      <text>
        <r>
          <rPr>
            <sz val="9"/>
            <color indexed="81"/>
            <rFont val="Segoe UI"/>
            <family val="2"/>
          </rPr>
          <t>Name und Adresse des Arbeitgebers ergänzen</t>
        </r>
      </text>
    </comment>
    <comment ref="A10" authorId="0" shapeId="0" xr:uid="{7A94193C-B0D0-44E9-89B3-DC21E36965BF}">
      <text>
        <r>
          <rPr>
            <sz val="9"/>
            <color indexed="81"/>
            <rFont val="Segoe UI"/>
            <family val="2"/>
          </rPr>
          <t xml:space="preserve">Name und Adresse des Arbeitnehmers ergänzen
</t>
        </r>
      </text>
    </comment>
    <comment ref="H10" authorId="0" shapeId="0" xr:uid="{D24B305C-D947-4DD7-9DD4-BCED6BAAE4CB}">
      <text>
        <r>
          <rPr>
            <sz val="9"/>
            <color indexed="81"/>
            <rFont val="Segoe UI"/>
            <family val="2"/>
          </rPr>
          <t xml:space="preserve">Abrechnungsmonat ergänzen, z.B. Januar 2025
</t>
        </r>
      </text>
    </comment>
    <comment ref="H11" authorId="0" shapeId="0" xr:uid="{C9FA14B2-04D5-4FEB-BB3C-9CE212E6A361}">
      <text>
        <r>
          <rPr>
            <sz val="9"/>
            <color indexed="81"/>
            <rFont val="Segoe UI"/>
            <family val="2"/>
          </rPr>
          <t xml:space="preserve">Datum des Vertragsbeginns ergänzen
</t>
        </r>
      </text>
    </comment>
    <comment ref="G13" authorId="0" shapeId="0" xr:uid="{FCCA17CA-89A3-4D08-8927-7E3C82CCB7A5}">
      <text>
        <r>
          <rPr>
            <sz val="9"/>
            <color indexed="81"/>
            <rFont val="Segoe UI"/>
            <family val="2"/>
          </rPr>
          <t xml:space="preserve">Arbeitspensum einfügen, </t>
        </r>
        <r>
          <rPr>
            <b/>
            <sz val="9"/>
            <color indexed="81"/>
            <rFont val="Segoe UI"/>
            <family val="2"/>
          </rPr>
          <t xml:space="preserve">im Beispiel 16 Stunden </t>
        </r>
        <r>
          <rPr>
            <sz val="9"/>
            <color indexed="81"/>
            <rFont val="Segoe UI"/>
            <family val="2"/>
          </rPr>
          <t xml:space="preserve">pro Monat bzw. 4 Stunden pro Woche;
</t>
        </r>
        <r>
          <rPr>
            <b/>
            <sz val="9"/>
            <color indexed="81"/>
            <rFont val="Segoe UI"/>
            <family val="2"/>
          </rPr>
          <t xml:space="preserve">
Allgemeiner Hinweis:</t>
        </r>
        <r>
          <rPr>
            <sz val="9"/>
            <color indexed="81"/>
            <rFont val="Segoe UI"/>
            <family val="2"/>
          </rPr>
          <t xml:space="preserve"> 
Dieses Muster und das Merkblatt betreffend Lohnabrechnung bei Teilzeitarbeit, bei geringen Löhnen und/oder bei gelegentlichen Erwerbstätigkeiten, abrufbar unter www.regierung.li/ministerium/16173/ministerium-fuer-gesellschaft-und-kultur/themen  </t>
        </r>
        <r>
          <rPr>
            <b/>
            <sz val="9"/>
            <color indexed="81"/>
            <rFont val="Segoe UI"/>
            <family val="2"/>
          </rPr>
          <t xml:space="preserve">beziehen sich lediglich auf Erwerbstätigkeiten mit einem massgeblichen Jahreslohn unter CHF 14'700, </t>
        </r>
        <r>
          <rPr>
            <sz val="9"/>
            <color indexed="81"/>
            <rFont val="Segoe UI"/>
            <family val="2"/>
          </rPr>
          <t>sodass keine Versicherungspflicht im Bereich der betrieblichen Personalvorsorge besteht (Stand: Januar 2025). 
Bei einer Beschäftigung von weniger als 8 Stunden pro Woche sind Krankengeld- und die Nichtbetriebsunfallversicherung nicht obligatorisch.</t>
        </r>
      </text>
    </comment>
    <comment ref="A17" authorId="0" shapeId="0" xr:uid="{DD3137B3-4EC8-4DAE-B872-BF017B110CCE}">
      <text>
        <r>
          <rPr>
            <sz val="9"/>
            <color indexed="81"/>
            <rFont val="Segoe UI"/>
            <family val="2"/>
          </rPr>
          <t>In diesem Muster-Lohnblatt sind lediglich die</t>
        </r>
        <r>
          <rPr>
            <b/>
            <sz val="9"/>
            <color indexed="81"/>
            <rFont val="Segoe UI"/>
            <family val="2"/>
          </rPr>
          <t xml:space="preserve"> rot markierten Stellen </t>
        </r>
        <r>
          <rPr>
            <sz val="9"/>
            <color indexed="81"/>
            <rFont val="Segoe UI"/>
            <family val="2"/>
          </rPr>
          <t>einzutragen.</t>
        </r>
        <r>
          <rPr>
            <b/>
            <sz val="9"/>
            <color indexed="81"/>
            <rFont val="Segoe UI"/>
            <family val="2"/>
          </rPr>
          <t xml:space="preserve">
Die weiteren Beträge (Lohn bzw. Abzüge) sind im 2. Blatt einzutragen und werden automatisch übernommen.
Allgemeiner Hinweis:</t>
        </r>
        <r>
          <rPr>
            <sz val="9"/>
            <color indexed="81"/>
            <rFont val="Segoe UI"/>
            <family val="2"/>
          </rPr>
          <t xml:space="preserve"> 
Dieses Muster und das Merkblatt betreffend Lohnabrechnung bei Teilzeitarbeit, bei geringen Löhnen und/oder bei gelegentlichen Erwerbstätigkeiten, abrufbar unter www.regierung.li/ministerium/16173/ministerium-fuer-gesellschaft-und-kultur/themen beziehen sich lediglich auf Erwerbstätigkeiten mit einem massgeblichen Jahreslohn </t>
        </r>
        <r>
          <rPr>
            <b/>
            <sz val="9"/>
            <color indexed="81"/>
            <rFont val="Segoe UI"/>
            <family val="2"/>
          </rPr>
          <t>unter CHF 14‘700</t>
        </r>
        <r>
          <rPr>
            <sz val="9"/>
            <color indexed="81"/>
            <rFont val="Segoe UI"/>
            <family val="2"/>
          </rPr>
          <t xml:space="preserve">, sodass keine Versicherungspflicht im Bereich der betrieblichen Personalvorsorge besteht (Stand: Januar 2025). 
Das Merkblatt verschafft lediglich einen allgemeinen Überblick und dieses Muster dient lediglich als Beispiel. </t>
        </r>
        <r>
          <rPr>
            <b/>
            <sz val="9"/>
            <color indexed="81"/>
            <rFont val="Segoe UI"/>
            <family val="2"/>
          </rPr>
          <t xml:space="preserve">Für die Regelung einzelner Fälle sind ausschliesslich die gesetzlichen Bestimmungen massgebend. </t>
        </r>
        <r>
          <rPr>
            <sz val="9"/>
            <color indexed="81"/>
            <rFont val="Segoe UI"/>
            <family val="2"/>
          </rPr>
          <t xml:space="preserve">Für weitere Auskünfte stehen Ihnen die zuständigen Amtsstellen gerne zur Verfügung. 
Für dieses Muster wird </t>
        </r>
        <r>
          <rPr>
            <b/>
            <sz val="9"/>
            <color indexed="81"/>
            <rFont val="Segoe UI"/>
            <family val="2"/>
          </rPr>
          <t>keine Haftung</t>
        </r>
        <r>
          <rPr>
            <sz val="9"/>
            <color indexed="81"/>
            <rFont val="Segoe UI"/>
            <family val="2"/>
          </rPr>
          <t xml:space="preserve"> übernommen.
</t>
        </r>
        <r>
          <rPr>
            <b/>
            <sz val="9"/>
            <color indexed="81"/>
            <rFont val="Segoe UI"/>
            <family val="2"/>
          </rPr>
          <t xml:space="preserve">
</t>
        </r>
      </text>
    </comment>
    <comment ref="G20" authorId="0" shapeId="0" xr:uid="{0378129F-32A2-40B4-AEA3-E9D452417A88}">
      <text>
        <r>
          <rPr>
            <sz val="9"/>
            <color indexed="81"/>
            <rFont val="Segoe UI"/>
            <family val="2"/>
          </rPr>
          <t xml:space="preserve">Dieser Betrag wird aufgrund des Arbeitspensums oben automatisch angepasst
</t>
        </r>
      </text>
    </comment>
    <comment ref="A22" authorId="1" shapeId="0" xr:uid="{B1F970A6-4CA6-47AF-A697-2F5E8A3995DF}">
      <text>
        <r>
          <rPr>
            <sz val="9"/>
            <color indexed="81"/>
            <rFont val="Segoe UI"/>
            <charset val="1"/>
          </rPr>
          <t xml:space="preserve">Zu beachten:
a. Was wurde im Arbeitsvertrag vereinbart? – Ferienanspruch (Minimum von 4-5 Wochen, §1173a Art. 30 ABGB), Feiertage und 13. Monatslohn ist vertraglich zu vereinbaren, das Gesetz regelt hierzu nichts.
b. Allenfalls ist ein GAV anwendbar, in dem Ferienanspruch, Feiertagsentschädigung oder 13. Monatslohn einseitig oder beidseitig zwingend geregelt sind.
c. Allenfalls ist ein NAV anwendbar, in dem Ferienanspruch, Feiertagsentschädigung oder 13. Monatslohn geregelt sind, wenn nichts Abweichendes geregelt wurde.
d. Eine prozentuale Entschädigung für Ferien, Feiertage und für den 13. Monatslohn kann lediglich bei einem Stundenlohn zur Anwendung kommen.
</t>
        </r>
      </text>
    </comment>
    <comment ref="A32" authorId="1" shapeId="0" xr:uid="{A02CDFAC-16E6-45DE-8D81-0ECF35F819E4}">
      <text>
        <r>
          <rPr>
            <sz val="9"/>
            <color indexed="81"/>
            <rFont val="Segoe UI"/>
            <family val="2"/>
          </rPr>
          <t xml:space="preserve">2. AHV-IV-FAK und ALV
2.1 Wie läuft das Lohnabrechnungsverfahren ab?
Wenn die Funktion als Arbeitgeber beginnt, muss der Arbeitgeber dies den AHV-IV-FAK-Anstalten melden und erhält dann die notwendigen Formulare und Informationen zugestellt. Diese Meldung kann per e-mail an ahv@ahv.li oder telefonisch an 238 16 16 erfolgen.
Beträgt die jährliche Brutto-Lohnsumme des Arbeitgebers für alle seine Arbeitnehmer weni-ger als CHF 12‘000, werden die geschuldeten Beiträge aufgrund der Schlussabrechnung einmal jährlich eingefordert. Die Arbeitgeber erhalten von den AHV-IV-FAK-Anstalten jähr-lich im Nachhinein das Formular „Lohndeklaration“, das vollständig ausgefüllt und unter-zeichnet zu retournieren ist. Dieses Formular kann auch elektronisch im Online-Schalter un-ter www.ahv.li/online-schalter/formulare/ , Rubrik «1. BE (Beiträge)» erstellt werden.
Möchten Sie die Lohndeklaration online einreichen? Mit AHVeasy erledigen Sie Ihre Lohnde-klaration digital, schnell und unkompliziert. Weitere Informationen finden Sie unter www.ahv.li/online-schalter/ahveasy 
2.2 Wie berechnet sich das beitragspflichtige Einkommen?
In Liechtenstein ist bereits der erste Franken eines Erwerbseinkommens beitragspflichtig. Davon sind total Abzüge von 13.075 %  vorzunehmen, die sich wie folgt zusammensetzen:
           Arbeitnehmer     Arbeitgeber       Total
AHV   4.025 %                4.225 %              8.250 %
IV       0.675 %                 0.675 %             1.350 %
FAK                                 1.9000 %           1.9000 %
Verwaltungskosten       0.575 %             0.575 %
ALV  0.5000 %                0.5000 %           1.0000 %
Total 5.20000 %             7.875 %            13.075 %
 2.3 Wo erhalte ich Auskünfte?
AHV-IV-FAK-Anstalten
Gerberweg 2
9490 Vaduz
Tel. +423 / 238 16 16 ("Bereich Beiträge" bzw. "Bereich FAK")
Fax +423 / 238 16 00
ahv@ahv.li
www.ahv.li
</t>
        </r>
        <r>
          <rPr>
            <sz val="9"/>
            <color indexed="81"/>
            <rFont val="Segoe UI"/>
            <charset val="1"/>
          </rPr>
          <t xml:space="preserve">
</t>
        </r>
      </text>
    </comment>
    <comment ref="A37" authorId="1" shapeId="0" xr:uid="{ABADD6DA-A383-4A45-94A5-3C29CAD839E7}">
      <text>
        <r>
          <rPr>
            <sz val="9"/>
            <color indexed="81"/>
            <rFont val="Segoe UI"/>
            <family val="2"/>
          </rPr>
          <t xml:space="preserve">
6. Betriebsunfall / Nichtbetriebsunfallversicherung
6.1 Wer ist versichert?
Die liechtensteinischen Arbeitgeber sind verpflichtet, ihre Arbeitnehmer gegen Unfälle und Berufskrankheiten zu versichern. In der Unfallversicherung wird unterschieden zwischen Berufsunfällen, Nichtberufsunfällen und Berufskrankheiten.
Teilzeitbeschäftigte Arbeitnehmer, deren wöchentliche Arbeitszeit bei einem Arbeitgeber weniger als 8 Stunden beträgt, sind nur gegen Berufsunfälle zu versichern. Somit ist der Ar-beitnehmer auch gegen Nichtbetriebsunfälle (NBU) zu versichern, falls die wöchentliche Ar-beitszeit bei einem Arbeitgeber 8 Stunden oder mehr beträgt.
6.2 Wer hat die Prämien zu tragen?
Die Prämien für die obligatorische Versicherung der Berufsunfälle und Berufskrankheiten hat der Arbeitgeber zu tragen. 
Die Prämien für die obligatorische Versicherung der Nichtberufsunfälle gehen zu Lasten des Versicherten bzw. Arbeitnehmers. Der Arbeitgeber hat den Anteil des Arbeitnehmers vom Lohn abzuziehen und abzuführen. Abweichende Abreden zugunsten des Versicherten bleiben vorbehalten.
6.3 Wo finde ich eine Versicherung?
Ein Register der in Liechtenstein für die Durchführung der obligatorischen Unfallversiche-rung zugelassenen Versicherer ist hier abrufbar: www.llv.li/files/ag/liste-der-unfallversicherungen-0109.pdf
6.4 Wo erhält man Auskünfte zur Betriebs- und Nichtbetriebsunfallversicherung?
Amt für Gesundheit
Stefan Tomaselli
Äulestrasse 51 / Postfach 684
9490 Vaduz
Tel. +423 / 236 73 44
info.ag@llv.li
www.ag.llv.li </t>
        </r>
      </text>
    </comment>
    <comment ref="H37" authorId="2" shapeId="0" xr:uid="{353B0C42-CD29-44ED-9F96-31425C0A455C}">
      <text>
        <r>
          <rPr>
            <sz val="9"/>
            <color indexed="81"/>
            <rFont val="Segoe UI"/>
            <family val="2"/>
          </rPr>
          <t>Ab 8 Wochenstunden besteht NBU-pflicht. Variiert nach Gefahrenstufe und Verwaltungskostenzuschlag. Kann auch vom Arbeitgeber übernommen werden.</t>
        </r>
      </text>
    </comment>
    <comment ref="K38" authorId="3" shapeId="0" xr:uid="{B6BDCD72-6AA0-467B-92D6-C5D3D2826A2A}">
      <text>
        <r>
          <rPr>
            <sz val="9"/>
            <color indexed="81"/>
            <rFont val="Segoe UI"/>
            <family val="2"/>
          </rPr>
          <t xml:space="preserve">Der konkrete Satz hängt von der jeweiligen Risikoklasse ab (siehe Vertrag mit dem Unfallversicherer). Im Beispiel: Haushaltshilfe, Risikoklasse 24, Stufe 10.
</t>
        </r>
      </text>
    </comment>
    <comment ref="A40" authorId="1" shapeId="0" xr:uid="{DEBE760D-3502-4C63-9A9C-AD15157B4ADF}">
      <text>
        <r>
          <rPr>
            <sz val="9"/>
            <color indexed="81"/>
            <rFont val="Segoe UI"/>
            <family val="2"/>
          </rPr>
          <t xml:space="preserve">
5.1 Wer ist nicht zu versichern?
Unregelmässig oder kurzfristig beschäftigte Personen sind nicht obligatorisch für Kranken(tag)geld zu versichern. Als unregelmässig beschäftigt gelten Arbeitnehmer, die im Jahresdurchschnitt weniger als acht Arbeitsstunden pro Woche beschäftigt sind. Kurzfristig beschäftigt sind Personen, die in einem auf maximal drei Monate befristeten Arbeitsverhältnis stehen (z.B. Praktikanten, Aushilfen, Gelegenheitsarbeiter).
5.2 Wie hoch ist das Kranken(tag)geld? 
Falls eine Versicherungspflicht besteht, muss der Arbeitgeber für seine der Versicherungspflicht unterstehenden Arbeitnehmer eine Kranken(tag)geldversicherung abschliessen, welche bei voller Arbeitsunfähigkeit mindestens 80 % des versicherten Verdienstes beträgt; als versicherter Verdienst gilt der letzte vor Eintritt der Arbeitsunfähigkeit bezogene Lohn. Bei teilweiser Arbeitsunfähigkeit von mindestens 50 % wird das Krankengeld entsprechend gekürzt.
5.3 Wo erhält man Auskünfte zur Krankenpflege- und Kranken(tag)geldversicherung?
Amt für Gesundheit
Walter Sinn
Äulestrasse 51 / Postfach 684
9490 Vaduz
Tel. +423 / 236 64 61
info.ag@llv.li 
www.ag.llv.li 
</t>
        </r>
      </text>
    </comment>
    <comment ref="H40" authorId="3" shapeId="0" xr:uid="{37C086AD-379A-4E56-A4CA-19AC4BD2CCD4}">
      <text>
        <r>
          <rPr>
            <sz val="9"/>
            <color indexed="81"/>
            <rFont val="Segoe UI"/>
            <charset val="1"/>
          </rPr>
          <t>Der Arbeitnehmer trägt 50% der Krankengeldprämie. Diese variiert je nach Kasse und gewähltem Leistungsaufschub. Annahme: Mittlere Einzelkrankengeldprämie, Aufschub 30 Tage.
Keine Versicherungspflicht bei unregelmässiger Beschäftigung (Beschäftigung im Jahres-durchschnitt &lt; 8h pro Woche)</t>
        </r>
      </text>
    </comment>
    <comment ref="A42" authorId="1" shapeId="0" xr:uid="{CCD748E9-988E-4270-B09B-890776804CE4}">
      <text>
        <r>
          <rPr>
            <sz val="9"/>
            <color indexed="81"/>
            <rFont val="Segoe UI"/>
            <family val="2"/>
          </rPr>
          <t xml:space="preserve">
7.1 Wie hoch ist der Steuerabzug?
Bei einem Bruttoerwerb bis zu CHF 40‘000 ist ein Steuerabzug von 4 % vorzunehmen.
7.2 Pflichten des Arbeitgebers?
Wenn die Funktion als Arbeitgeber beginnt, muss der Arbeitgeber dies der Steuerverwaltung
telefonisch oder schriftlich melden, hier erhält er weitere Informationen (+423 / 236 68 07
oder an barbara.frick@llv.li).
Der Arbeitgeber muss den Steuerabzug bei der Lohnzahlung abziehen und einbehalten. Zudem muss der Arbeitgeber eine Abrechnung über die einbehaltenen Steuerabzüge mittels Abrechnungslisten (das heisst Lohnsteuerabrechnung und Lohnliste) bis zum 31. Januar des
Folgejahres einreichen. Schliesslich hat der Arbeitgeber einen Lohnausweises, worin der Steuerabzug ausgewiesen ist, dem Arbeitnehmer zu übergeben.
Die Lohnsteuerabrechnung, Lohnausweise und Lohnlisten können auch elektronisch unter
www.llv.li/#/12166/elohnausweis erstellt werden.
7.3 Wo erhält man Auskünfte zu den Steuern?
Liechtensteinische Steuerverwaltung
Natürliche Personen
Robert Beck
Äulestrasse 38/ Postfach 684
FL-9490 Vaduz
Tel.: +423 / 236 67 44
Fax: +423 / 236 68 32
Robert.Beck@llv.li
www.stv.llv.li</t>
        </r>
      </text>
    </comment>
    <comment ref="A47" authorId="1" shapeId="0" xr:uid="{989F451B-1940-474C-A229-158F6E8EAEDE}">
      <text>
        <r>
          <rPr>
            <sz val="9"/>
            <color indexed="81"/>
            <rFont val="Segoe UI"/>
            <family val="2"/>
          </rPr>
          <t xml:space="preserve">
4. Krankenpflegeversicherung
4.1 Welche Pflichten hat der Arbeitgeber?
Der Arbeitgeber ist verpflichtet, den Arbeitgeberbeitrag betreffend die obligatorische Krankenpflegeversicherung dem Arbeitnehmer zu vergüten und zu kontrollieren, ob der Arbeit-nehmer seiner Versicherungspflicht nachkommt.
4.2 Wie hoch ist der Arbeitgeberbeitrag?
Der Landesdurchschnitt der Prämien in der obligatorischen Krankenpflegeversicherung beträgt für das Jahr 2025 CHF 347. Der Arbeitgeberbeitrag entspricht der Hälfte des Landesdurchschnitts der Prämien, also CHF 173.50 für Erwachsene. Bei Jugendlichen (d.h. Personen ab dem vollendeten 16. Lebensjahr bis zum vollendeten 20. Lebensjahr) beläuft sich der Arbeitgeberbeitrag auf CHF 86.75 Diese Regelung gilt ab 1. Januar 2025 bis zum 31. Dezember 2025.
Unter der Annahme, dass ein 100%-Pensum 42 Arbeitsstunden pro Wochen beträgt, was nicht zwingend der Fall sein muss, beträgt der Arbeitgeberanteil für erwachsene Arbeitneh-mer z.B. bei 4 Stunden pro Woche CHF 16.50 pro Monat (CHF 173.50/42*4).
Zu beachten ist, dass keine Ausnahme für unregelmässig oder kurzfristig beschäftigte Personen besteht.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Laukas Simon</author>
    <author>Tomaselli Stefan</author>
    <author>Mödlagl Eva Maria</author>
  </authors>
  <commentList>
    <comment ref="A1" authorId="0" shapeId="0" xr:uid="{E228261D-7DC7-4BD8-A8F6-CEDAE72EC0FC}">
      <text>
        <r>
          <rPr>
            <sz val="9"/>
            <color indexed="81"/>
            <rFont val="Segoe UI"/>
            <charset val="1"/>
          </rPr>
          <t xml:space="preserve">Name und Adresse des Arbeitgebers ergänzen
</t>
        </r>
      </text>
    </comment>
    <comment ref="A10" authorId="0" shapeId="0" xr:uid="{2CF6E0DF-0336-437E-A86F-C9F7DC33924C}">
      <text>
        <r>
          <rPr>
            <sz val="9"/>
            <color indexed="81"/>
            <rFont val="Segoe UI"/>
            <family val="2"/>
          </rPr>
          <t>Name und Adresse des Arbeitnehmers eingeben</t>
        </r>
        <r>
          <rPr>
            <sz val="9"/>
            <color indexed="81"/>
            <rFont val="Segoe UI"/>
            <charset val="1"/>
          </rPr>
          <t xml:space="preserve">
</t>
        </r>
      </text>
    </comment>
    <comment ref="H10" authorId="0" shapeId="0" xr:uid="{8A35441A-3DB1-4CED-992D-A0AC426FA3A2}">
      <text>
        <r>
          <rPr>
            <sz val="9"/>
            <color indexed="81"/>
            <rFont val="Segoe UI"/>
            <family val="2"/>
          </rPr>
          <t xml:space="preserve">Abrechnungsmonat ergänzen, z.B. Januar 2025
</t>
        </r>
      </text>
    </comment>
    <comment ref="H11" authorId="0" shapeId="0" xr:uid="{13FE84DC-064B-4533-9445-42ED38DD4B91}">
      <text>
        <r>
          <rPr>
            <sz val="9"/>
            <color indexed="81"/>
            <rFont val="Segoe UI"/>
            <family val="2"/>
          </rPr>
          <t xml:space="preserve">Datum des Vertragsbeginns einfügen
</t>
        </r>
      </text>
    </comment>
    <comment ref="G13" authorId="0" shapeId="0" xr:uid="{324677C8-832E-40FF-BACE-4C2B4AC75286}">
      <text>
        <r>
          <rPr>
            <sz val="9"/>
            <color indexed="81"/>
            <rFont val="Segoe UI"/>
            <family val="2"/>
          </rPr>
          <t xml:space="preserve">Arbeitspensum einfügen, </t>
        </r>
        <r>
          <rPr>
            <b/>
            <sz val="9"/>
            <color indexed="81"/>
            <rFont val="Segoe UI"/>
            <family val="2"/>
          </rPr>
          <t xml:space="preserve">im Beispiel 16 Stunden </t>
        </r>
        <r>
          <rPr>
            <sz val="9"/>
            <color indexed="81"/>
            <rFont val="Segoe UI"/>
            <family val="2"/>
          </rPr>
          <t xml:space="preserve">pro Monat bzw. 4 Stunden pro Woche; Eingabe kann variiert werden.
</t>
        </r>
        <r>
          <rPr>
            <b/>
            <sz val="9"/>
            <color indexed="81"/>
            <rFont val="Segoe UI"/>
            <family val="2"/>
          </rPr>
          <t xml:space="preserve">
Allgemeiner Hinweis:</t>
        </r>
        <r>
          <rPr>
            <sz val="9"/>
            <color indexed="81"/>
            <rFont val="Segoe UI"/>
            <family val="2"/>
          </rPr>
          <t xml:space="preserve"> 
Dieses Muster und das Merkblatt betreffend Lohnabrechnung bei Teilzeitarbeit, bei geringen Löhnen und/oder bei gelegentlichen Erwerbstätigkeiten, abrufbar unter www.regierung.li/ministerium/16173/ministerium-fuer-gesellschaft-und-kultur/themen  </t>
        </r>
        <r>
          <rPr>
            <b/>
            <sz val="9"/>
            <color indexed="81"/>
            <rFont val="Segoe UI"/>
            <family val="2"/>
          </rPr>
          <t xml:space="preserve">beziehen sich lediglich auf Erwerbstätigkeiten mit einem massgeblichen Jahreslohn unter CHF 14'700, </t>
        </r>
        <r>
          <rPr>
            <sz val="9"/>
            <color indexed="81"/>
            <rFont val="Segoe UI"/>
            <family val="2"/>
          </rPr>
          <t>sodass keine Versicherungspflicht im Bereich der betrieblichen Personalvorsorge besteht (Stand: Januar 2025). 
Bei einer Beschäftigung von weniger als 8 Stunden pro Woche sind Krankengeld- und die Nichtbetriebsunfallversicherung nicht obligatorisch.</t>
        </r>
      </text>
    </comment>
    <comment ref="A17" authorId="0" shapeId="0" xr:uid="{89DF459F-2800-414F-BF1B-2385BB797F84}">
      <text>
        <r>
          <rPr>
            <sz val="9"/>
            <color indexed="81"/>
            <rFont val="Segoe UI"/>
            <family val="2"/>
          </rPr>
          <t>Lohnabrechnung zur Berechnung des Nettolohns pro Stunde. In diesem Beispiel: 35 Fr. pro Stunde ausbezahlt. Dieser Betrag wurde willkürlich gewählt und dient lediglich als Beispiel.
Es sind lediglich</t>
        </r>
        <r>
          <rPr>
            <b/>
            <sz val="9"/>
            <color indexed="81"/>
            <rFont val="Segoe UI"/>
            <family val="2"/>
          </rPr>
          <t xml:space="preserve"> die rot markierten Stellen </t>
        </r>
        <r>
          <rPr>
            <sz val="9"/>
            <color indexed="81"/>
            <rFont val="Segoe UI"/>
            <family val="2"/>
          </rPr>
          <t xml:space="preserve">einzutragen, die weitere Berechnung erfolgt automatisch.
</t>
        </r>
        <r>
          <rPr>
            <b/>
            <sz val="9"/>
            <color indexed="81"/>
            <rFont val="Segoe UI"/>
            <family val="2"/>
          </rPr>
          <t xml:space="preserve">
Allgemeiner Hinweis: </t>
        </r>
        <r>
          <rPr>
            <sz val="9"/>
            <color indexed="81"/>
            <rFont val="Segoe UI"/>
            <family val="2"/>
          </rPr>
          <t xml:space="preserve">
Dieses Muster und das Merkblatt betreffend Lohnabrechnung bei Teilzeitarbeit, bei geringen Löhnen und/oder bei gelegentlichen Erwerbstätigkeiten, abrufbar unter www.regierung.li/ministerium/16173/ministerium-fuer-gesellschaft-und-kultur/themen beziehen sich lediglich auf Erwerbstätigkeiten mit einem massgeblichen Jahreslohn </t>
        </r>
        <r>
          <rPr>
            <b/>
            <sz val="9"/>
            <color indexed="81"/>
            <rFont val="Segoe UI"/>
            <family val="2"/>
          </rPr>
          <t>unter CHF 14‘700</t>
        </r>
        <r>
          <rPr>
            <sz val="9"/>
            <color indexed="81"/>
            <rFont val="Segoe UI"/>
            <family val="2"/>
          </rPr>
          <t xml:space="preserve">, sodass keine Versicherungspflicht im Bereich der betrieblichen Personalvorsorge
besteht (Stand: Januar 2025). 
Das Merkblatt verschafft lediglich einen allgemeinen Überblick. </t>
        </r>
        <r>
          <rPr>
            <b/>
            <sz val="9"/>
            <color indexed="81"/>
            <rFont val="Segoe UI"/>
            <family val="2"/>
          </rPr>
          <t>Für die Regelung einzelner Fälle sind ausschliesslich die gesetzlichen Bestimmungen massgebend</t>
        </r>
        <r>
          <rPr>
            <sz val="9"/>
            <color indexed="81"/>
            <rFont val="Segoe UI"/>
            <family val="2"/>
          </rPr>
          <t xml:space="preserve">. Für weitere Auskünfte stehen Ihnen die zuständigen Amtsstellen gerne zur Verfügung. 
Für dieses Muster wird </t>
        </r>
        <r>
          <rPr>
            <b/>
            <sz val="9"/>
            <color indexed="81"/>
            <rFont val="Segoe UI"/>
            <family val="2"/>
          </rPr>
          <t>keine Haftung</t>
        </r>
        <r>
          <rPr>
            <sz val="9"/>
            <color indexed="81"/>
            <rFont val="Segoe UI"/>
            <family val="2"/>
          </rPr>
          <t xml:space="preserve"> übernommen.
</t>
        </r>
      </text>
    </comment>
    <comment ref="I21" authorId="0" shapeId="0" xr:uid="{9234E6D7-A13C-495E-9CD6-738C679464A4}">
      <text>
        <r>
          <rPr>
            <sz val="9"/>
            <color indexed="81"/>
            <rFont val="Segoe UI"/>
            <family val="2"/>
          </rPr>
          <t xml:space="preserve">Monatslohn (Grundlohn) einfügen; die weiteren Beträge, insbesondere der Betrag "Auszahlung Stundenlohn" werden automatisch berechnet
</t>
        </r>
        <r>
          <rPr>
            <b/>
            <sz val="9"/>
            <color indexed="81"/>
            <rFont val="Segoe UI"/>
            <family val="2"/>
          </rPr>
          <t>Dieser Betrag wurde willkürlich gewählt und dient lediglich als Beispiel.</t>
        </r>
      </text>
    </comment>
    <comment ref="A22" authorId="0" shapeId="0" xr:uid="{F24F3140-E921-4134-A4BD-5323731AC2CD}">
      <text>
        <r>
          <rPr>
            <b/>
            <sz val="9"/>
            <color indexed="81"/>
            <rFont val="Segoe UI"/>
            <family val="2"/>
          </rPr>
          <t xml:space="preserve">Zu beachten:
</t>
        </r>
        <r>
          <rPr>
            <sz val="9"/>
            <color indexed="81"/>
            <rFont val="Segoe UI"/>
            <family val="2"/>
          </rPr>
          <t xml:space="preserve">a. Was wurde im Arbeitsvertrag vereinbart? – Ferienanspruch (Minimum von 4-5 Wochen, §1173a Art. 30 ABGB), Feiertage und 13. Monatslohn ist vertraglich zu vereinbaren, das Gesetz regelt hierzu nichts.
b. Allenfalls ist ein GAV anwendbar, in dem Ferienanspruch, Feiertagsentschädigung oder 13. Monatslohn einseitig oder beidseitig zwingend geregelt sind.
c. Allenfalls ist ein NAV anwendbar, in dem Ferienanspruch, Feiertagsentschädigung oder 13. Monatslohn geregelt sind, wenn nichts Abweichendes geregelt wurde.
d. Eine prozentuale Entschädigung für Ferien, Feiertage und für den 13. Monatslohn kann lediglich bei einem Stundenlohn zur Anwendung kommen.
</t>
        </r>
      </text>
    </comment>
    <comment ref="F22" authorId="0" shapeId="0" xr:uid="{FFD5546E-1CAE-4B50-BB74-81BA7C5AEE4E}">
      <text>
        <r>
          <rPr>
            <sz val="9"/>
            <color indexed="81"/>
            <rFont val="Segoe UI"/>
            <charset val="1"/>
          </rPr>
          <t xml:space="preserve">
Diese %-Sätze sind lediglich </t>
        </r>
        <r>
          <rPr>
            <b/>
            <sz val="9"/>
            <color indexed="81"/>
            <rFont val="Segoe UI"/>
            <family val="2"/>
          </rPr>
          <t>beispielhaft</t>
        </r>
        <r>
          <rPr>
            <sz val="9"/>
            <color indexed="81"/>
            <rFont val="Segoe UI"/>
            <charset val="1"/>
          </rPr>
          <t xml:space="preserve"> angeführt.
Die Prozentzuschläge für Feiertagsentschädigung, Ferienentschädigung und 13. Monatslohn können gemäss EAV oder GAV, aber auch gemäss NAV oder Gesetz von den beispielhaft genannten Zahlen abweichen.</t>
        </r>
      </text>
    </comment>
    <comment ref="A32" authorId="0" shapeId="0" xr:uid="{0CB89E63-FD3C-4CE6-A543-0022CDA98CC9}">
      <text>
        <r>
          <rPr>
            <sz val="9"/>
            <color indexed="81"/>
            <rFont val="Segoe UI"/>
            <family val="2"/>
          </rPr>
          <t xml:space="preserve">2. AHV-IV-FAK und ALV
2.1 Wie läuft das Lohnabrechnungsverfahren ab?
Wenn die Funktion als Arbeitgeber beginnt, muss der Arbeitgeber dies den AHV-IV-FAK-Anstalten melden und erhält dann die notwendigen Formulare und Informationen zugestellt. Diese Meldung kann per e-mail an ahv@ahv.li oder telefonisch an 238 16 16 erfolgen.
Beträgt die jährliche Brutto-Lohnsumme des Arbeitgebers für alle seine Arbeitnehmer weni-ger als CHF 12‘000, werden die geschuldeten Beiträge aufgrund der Schlussabrechnung einmal jährlich eingefordert. Die Arbeitgeber erhalten von den AHV-IV-FAK-Anstalten jähr-lich im Nachhinein das Formular „Lohndeklaration“, das vollständig ausgefüllt und unter-zeichnet zu retournieren ist. Dieses Formular kann auch elektronisch im Online-Schalter un-ter www.ahv.li/online-schalter/formulare/ , Rubrik «1. BE (Beiträge)» erstellt werden.
Möchten Sie die Lohndeklaration online einreichen? Mit AHVeasy erledigen Sie Ihre Lohnde-klaration digital, schnell und unkompliziert. Weitere Informationen finden Sie unter www.ahv.li/online-schalter/ahveasy 
2.2 Wie berechnet sich das beitragspflichtige Einkommen?
In Liechtenstein ist bereits der erste Franken eines Erwerbseinkommens beitragspflichtig. Davon sind total Abzüge von 13.075 %  vorzunehmen, die sich wie folgt zusammensetzen:
           Arbeitnehmer     Arbeitgeber       Total
AHV   4.025 %                4.225 %              8.250 %
IV       0.675 %                 0.675 %             1.350 %
FAK                                 1.9000 %           1.9000 %
Verwaltungskosten       0.575 %             0.575 %
ALV  0.5000 %                0.5000 %           1.0000 %
Total 5.20000 %             7.875 %            13.075 %
 2.3 Wo erhalte ich Auskünfte?
AHV-IV-FAK-Anstalten
Gerberweg 2
9490 Vaduz
Tel. +423 / 238 16 16 ("Bereich Beiträge" bzw. "Bereich FAK")
Fax +423 / 238 16 00
ahv@ahv.li
www.ahv.li
   </t>
        </r>
      </text>
    </comment>
    <comment ref="A37" authorId="0" shapeId="0" xr:uid="{40311D81-28DD-44A3-9F75-621D09EE1A13}">
      <text>
        <r>
          <rPr>
            <sz val="9"/>
            <color indexed="81"/>
            <rFont val="Segoe UI"/>
            <family val="2"/>
          </rPr>
          <t xml:space="preserve">6. Betriebsunfall / Nichtbetriebsunfallversicherung
6.1 Wer ist versichert?
Die liechtensteinischen Arbeitgeber sind verpflichtet, ihre Arbeitnehmer gegen Unfälle und Berufskrankheiten zu versichern. In der Unfallversicherung wird unterschieden zwischen Berufsunfällen, Nichtberufsunfällen und Berufskrankheiten.
Teilzeitbeschäftigte Arbeitnehmer, deren wöchentliche Arbeitszeit bei einem Arbeitgeber weniger als 8 Stunden beträgt, sind nur gegen Berufsunfälle zu versichern. Somit ist der Ar-beitnehmer auch gegen Nichtbetriebsunfälle (NBU) zu versichern, falls die wöchentliche Ar-beitszeit bei einem Arbeitgeber 8 Stunden oder mehr beträgt.
6.2 Wer hat die Prämien zu tragen?
Die Prämien für die obligatorische Versicherung der Berufsunfälle und Berufskrankheiten hat der Arbeitgeber zu tragen. 
Die Prämien für die obligatorische Versicherung der Nichtberufsunfälle gehen zu Lasten des Versicherten bzw. Arbeitnehmers. Der Arbeitgeber hat den Anteil des Arbeitnehmers vom Lohn abzuziehen und abzuführen. Abweichende Abreden zugunsten des Versicherten bleiben vorbehalten.
6.3 Wo finde ich eine Versicherung?
Ein Register der in Liechtenstein für die Durchführung der obligatorischen Unfallversiche-rung zugelassenen Versicherer ist hier abrufbar: www.llv.li/files/ag/liste-der-unfallversicherungen-0109.pdf
6.4 Wo erhält man Auskünfte zur Betriebs- und Nichtbetriebsunfallversicherung?
Amt für Gesundheit
Stefan Tomaselli
Äulestrasse 51 / Postfach 684
9490 Vaduz
Tel. +423 / 236 73 44
info.ag@llv.li
www.ag.llv.li 
</t>
        </r>
      </text>
    </comment>
    <comment ref="H37" authorId="1" shapeId="0" xr:uid="{E139F7D9-7DB1-4037-99E4-D780D9BF61B3}">
      <text>
        <r>
          <rPr>
            <sz val="9"/>
            <color indexed="81"/>
            <rFont val="Segoe UI"/>
            <charset val="1"/>
          </rPr>
          <t>Ab 8 Wochenstunden besteht NBU-pflicht. Variiert nach Gefahrenstufe und Verwaltungskostenzuschlag. Kann auch vom Arbeitgeber übernommen werden.</t>
        </r>
      </text>
    </comment>
    <comment ref="K38" authorId="2" shapeId="0" xr:uid="{439769CA-D614-47BC-8F67-E1CA731B3036}">
      <text>
        <r>
          <rPr>
            <sz val="9"/>
            <color indexed="81"/>
            <rFont val="Segoe UI"/>
            <family val="2"/>
          </rPr>
          <t xml:space="preserve">Der konkrete Satz hängt von der jeweiligen Risikoklasse ab (siehe Vertrag mit dem Unfallversicherer). Im Beispiel: Haushaltshilfe, Risikoklasse 24, Stufe 10.
</t>
        </r>
      </text>
    </comment>
    <comment ref="A40" authorId="0" shapeId="0" xr:uid="{A1C26A02-1ED2-4391-A825-484C88FE1EE1}">
      <text>
        <r>
          <rPr>
            <sz val="9"/>
            <color indexed="81"/>
            <rFont val="Segoe UI"/>
            <family val="2"/>
          </rPr>
          <t xml:space="preserve">5.1 Wer ist nicht zu versichern?
Unregelmässig oder kurzfristig beschäftigte Personen sind nicht obligatorisch für Kranken(tag)geld zu versichern. Als unregelmässig beschäftigt gelten Arbeitnehmer, die im Jahresdurchschnitt weniger als acht Arbeitsstunden pro Woche beschäftigt sind. Kurzfristig beschäftigt sind Personen, die in einem auf maximal drei Monate befristeten Arbeitsverhältnis stehen (z.B. Praktikanten, Aushilfen, Gelegenheitsarbeiter).
5.2 Wie hoch ist das Kranken(tag)geld? 
Falls eine Versicherungspflicht besteht, muss der Arbeitgeber für seine der Versicherungspflicht unterstehenden Arbeitnehmer eine Kranken(tag)geldversicherung abschliessen, welche bei voller Arbeitsunfähigkeit mindestens 80 % des versicherten Verdienstes beträgt; als versicherter Verdienst gilt der letzte vor Eintritt der Arbeitsunfähigkeit bezogene Lohn. Bei teilweiser Arbeitsunfähigkeit von mindestens 50 % wird das Krankengeld entsprechend gekürzt.
5.3 Wo erhält man Auskünfte zur Krankenpflege- und Kranken(tag)geldversicherung?
Amt für Gesundheit
Walter Sinn
Äulestrasse 51 / Postfach 684
9490 Vaduz
Tel. +423 / 236 64 61
info.ag@llv.li 
www.ag.llv.li 
</t>
        </r>
      </text>
    </comment>
    <comment ref="H40" authorId="2" shapeId="0" xr:uid="{C059F590-6697-4026-A233-04ED8C42D8CC}">
      <text>
        <r>
          <rPr>
            <sz val="9"/>
            <color indexed="81"/>
            <rFont val="Segoe UI"/>
            <charset val="1"/>
          </rPr>
          <t>Der Arbeitnehmer trägt 50% der Krankenggeldprämie. Diese variiert je nach Kasse und gewähltem Leistungsaufschub. Annahme: Mittlere Einzelkrankengeldprämie, Aubschub 30 Tage.</t>
        </r>
      </text>
    </comment>
    <comment ref="A42" authorId="0" shapeId="0" xr:uid="{C05F9EBC-36B4-469B-A2E8-6588EEA083AF}">
      <text>
        <r>
          <rPr>
            <sz val="9"/>
            <color indexed="81"/>
            <rFont val="Segoe UI"/>
            <family val="2"/>
          </rPr>
          <t xml:space="preserve">7.1 Wie hoch ist der Steuerabzug?
Bei einem Bruttoerwerb bis zu CHF 40‘000 ist ein Steuerabzug von 4 % vorzunehmen.
7.2 Pflichten des Arbeitgebers?
Wenn die Funktion als Arbeitgeber beginnt, muss der Arbeitgeber dies der Steuerverwaltung
telefonisch oder schriftlich melden, hier erhält er weitere Informationen (+423 / 236 68 07
oder an barbara.frick@llv.li).
Der Arbeitgeber muss den Steuerabzug bei der Lohnzahlung abziehen und einbehalten. Zudem muss der Arbeitgeber eine Abrechnung über die einbehaltenen Steuerabzüge mittels Abrechnungslisten (das heisst Lohnsteuerabrechnung und Lohnliste) bis zum 31. Januar des
Folgejahres einreichen. Schliesslich hat der Arbeitgeber einen Lohnausweises, worin der Steuerabzug ausgewiesen ist, dem Arbeitnehmer zu übergeben.
Die Lohnsteuerabrechnung, Lohnausweise und Lohnlisten können auch elektronisch unter
www.llv.li/#/12166/elohnausweis erstellt werden.
7.3 Wo erhält man Auskünfte zu den Steuern?
Liechtensteinische Steuerverwaltung
Natürliche Personen
Robert Beck
Äulestrasse 38/ Postfach 684
FL-9490 Vaduz
Tel.: +423 / 236 67 44
Fax: +423 / 236 68 32
Robert.Beck@llv.li
www.stv.llv.li
</t>
        </r>
      </text>
    </comment>
    <comment ref="A47" authorId="0" shapeId="0" xr:uid="{DF1A2C54-4B23-4897-AE23-FCF1867BE7AA}">
      <text>
        <r>
          <rPr>
            <sz val="9"/>
            <color indexed="81"/>
            <rFont val="Segoe UI"/>
            <family val="2"/>
          </rPr>
          <t xml:space="preserve">
4. Krankenpflegeversicherung
4.1 Welche Pflichten hat der Arbeitgeber?
Der Arbeitgeber ist verpflichtet, den Arbeitgeberbeitrag betreffend die obligatorische Krankenpflegeversicherung dem Arbeitnehmer zu vergüten und zu kontrollieren, ob der Arbeit-nehmer seiner Versicherungspflicht nachkommt.
4.2 Wie hoch ist der Arbeitgeberbeitrag?
Der Landesdurchschnitt der Prämien in der obligatorischen Krankenpflegeversicherung beträgt für das Jahr 2025 CHF 347. Der Arbeitgeberbeitrag entspricht der Hälfte des Landesdurchschnitts der Prämien, also CHF 173.50 für Erwachsene. Bei Jugendlichen (d.h. Personen ab dem vollendeten 16. Lebensjahr bis zum vollendeten 20. Lebensjahr) beläuft sich der Arbeitgeberbeitrag auf CHF 86.75 Diese Regelung gilt ab 1. Januar 2025 bis zum 31. Dezember 2025.
Unter der Annahme, dass ein 100%-Pensum 42 Arbeitsstunden pro Wochen beträgt, was nicht zwingend der Fall sein muss, beträgt der Arbeitgeberanteil für erwachsene Arbeitneh-mer z.B. bei 4 Stunden pro Woche CHF 16.50 pro Monat (CHF 173.50/42*4).
Zu beachten ist, dass keine Ausnahme für unregelmässig oder kurzfristig beschäftigte Personen besteht. </t>
        </r>
      </text>
    </comment>
    <comment ref="C48" authorId="0" shapeId="0" xr:uid="{474E8469-956B-4EBC-A206-F05CB27A5FA8}">
      <text>
        <r>
          <rPr>
            <sz val="9"/>
            <color indexed="81"/>
            <rFont val="Segoe UI"/>
            <family val="2"/>
          </rPr>
          <t xml:space="preserve">Gemäss Art. 22 Abs. 8 KVG (LGBl. 1971 Nr. 50) bestimmt das Amt für Gesundheit gestützt auf den Landesdurchschnitt der Prämien in der obligatorischen Krankenpflegeversicherung einen für alle Versicherten und alle Arbeitgeber einheitlichen Beitrag des Arbeitgebers. Dieser gilt auch im Falle einer frei wählbaren höheren Kostenbeteiligung. Bei Teilzeitbeschäftigten reduziert sich der Arbeitgeberbeitrag entsprechend dem Beschäftigungsgrad. Bei Jugendlichen entspricht der Arbeitgeberbeitrag der Hälfte des Beitrages für Erwachsene.
Das Amt für Gesundheit hat am 27. September 2024gestützt auf die per 1. Januar 2025 geltenden Beiträge der Versicherten den Landesdurchschnitt der Prämien in der obligatorischen Krankenpflegeversicherung bestimmt. Massgebend sind die Prämien der Versicherung mit obligatorischer und freiwilliger Kostenbeteiligung (Art. 79 Abs. 1 KVV, LGBl. 2000 Nr. 74 i.d.F. LGBl. 2016 Nr. 210).
Der Landesdurchschnitt der Prämien in der obligatorischen Krankenpflegeversicherung beträgt CHF 347.00.Der Arbeitgeberbeitrag entspricht der Hälfte des Landesdurchschnitts der Prämien, also CHF 173.50 für Erwachsene pro Monat. Bei Jugendlichen beläuft sich der Arbeitgeberbeitrag auf CHF 86.75 monatlich. Diese Regelung gilt ab 1. Januar 2025.
</t>
        </r>
      </text>
    </comment>
    <comment ref="I50" authorId="0" shapeId="0" xr:uid="{6F405D7E-E584-4CF0-AEF8-EE510B23C939}">
      <text>
        <r>
          <rPr>
            <sz val="9"/>
            <color indexed="81"/>
            <rFont val="Segoe UI"/>
            <family val="2"/>
          </rPr>
          <t xml:space="preserve">Monatslohn (Grundlohn) </t>
        </r>
        <r>
          <rPr>
            <b/>
            <sz val="9"/>
            <color indexed="81"/>
            <rFont val="Segoe UI"/>
            <family val="2"/>
          </rPr>
          <t>oben</t>
        </r>
        <r>
          <rPr>
            <sz val="9"/>
            <color indexed="81"/>
            <rFont val="Segoe UI"/>
            <family val="2"/>
          </rPr>
          <t xml:space="preserve"> einfügen; die weiteren Beträge, insbesondere der Betrag "Auszahlung Stundenlohn" werden automatisch berechnet
</t>
        </r>
      </text>
    </comment>
  </commentList>
</comments>
</file>

<file path=xl/sharedStrings.xml><?xml version="1.0" encoding="utf-8"?>
<sst xmlns="http://schemas.openxmlformats.org/spreadsheetml/2006/main" count="128" uniqueCount="49">
  <si>
    <t>Familie</t>
  </si>
  <si>
    <t xml:space="preserve">Lohnabrechnung </t>
  </si>
  <si>
    <t>Abrechnungsmonat</t>
  </si>
  <si>
    <t xml:space="preserve">Arbeitspensum </t>
  </si>
  <si>
    <t xml:space="preserve">Bezeichnung </t>
  </si>
  <si>
    <t xml:space="preserve">Basis </t>
  </si>
  <si>
    <t xml:space="preserve">Monatslohn </t>
  </si>
  <si>
    <t xml:space="preserve">Gesamtbrutto </t>
  </si>
  <si>
    <t xml:space="preserve">Ferienentschädigung </t>
  </si>
  <si>
    <t xml:space="preserve">Feiertagsentschädigung </t>
  </si>
  <si>
    <t xml:space="preserve">13 Monatslohn </t>
  </si>
  <si>
    <t xml:space="preserve">AHV-Beitrag </t>
  </si>
  <si>
    <t xml:space="preserve">Arbeitgeber </t>
  </si>
  <si>
    <t>ALV-Beitrag</t>
  </si>
  <si>
    <t>Arbeitnehmer</t>
  </si>
  <si>
    <t xml:space="preserve">NBU Anteil </t>
  </si>
  <si>
    <t xml:space="preserve">Krankentaggeldversicherung </t>
  </si>
  <si>
    <t xml:space="preserve">Krankenkassenbeitrag </t>
  </si>
  <si>
    <t xml:space="preserve">Lohnsteuer </t>
  </si>
  <si>
    <t xml:space="preserve">Brutto </t>
  </si>
  <si>
    <t>Netto</t>
  </si>
  <si>
    <t xml:space="preserve">Grundlohn </t>
  </si>
  <si>
    <t xml:space="preserve">IV-Beitrag </t>
  </si>
  <si>
    <t>VK</t>
  </si>
  <si>
    <t>FAK</t>
  </si>
  <si>
    <t xml:space="preserve">Auszahlung </t>
  </si>
  <si>
    <t xml:space="preserve">Stundenlohn </t>
  </si>
  <si>
    <t>Betrag CHF</t>
  </si>
  <si>
    <t xml:space="preserve">CHF </t>
  </si>
  <si>
    <t>Vertrag ab dem</t>
  </si>
  <si>
    <t>Monatsstd.</t>
  </si>
  <si>
    <t xml:space="preserve">Stunden pro Monat </t>
  </si>
  <si>
    <t>(auf Basis)</t>
  </si>
  <si>
    <t>(auf Basis +Feiertage+Ferien)</t>
  </si>
  <si>
    <t>Summe nach Abzüge</t>
  </si>
  <si>
    <t xml:space="preserve">Musterstrasse </t>
  </si>
  <si>
    <t xml:space="preserve">Musterort </t>
  </si>
  <si>
    <t xml:space="preserve">Herr/Frau </t>
  </si>
  <si>
    <t>Arbeitgeber</t>
  </si>
  <si>
    <t xml:space="preserve">Arbeitnehmer </t>
  </si>
  <si>
    <t>Stunden / Woche</t>
  </si>
  <si>
    <t>BU Anteil</t>
  </si>
  <si>
    <t>Kosten für den Arbeitgeber</t>
  </si>
  <si>
    <t>CHF</t>
  </si>
  <si>
    <t>Std.</t>
  </si>
  <si>
    <t xml:space="preserve">geplantes Arbeitspensum </t>
  </si>
  <si>
    <t>Arbeitnehmer/Arbeitgeber</t>
  </si>
  <si>
    <t>Stundenlohn</t>
  </si>
  <si>
    <t>Monat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</si>
</sst>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1"/>
      <color rgb="FFFF0000"/>
      <name val="Calibri"/>
      <family val="2"/>
      <scheme val="minor"/>
    </font>
    <font>
      <sz val="9"/>
      <color indexed="81"/>
      <name val="Segoe UI"/>
      <charset val="1"/>
    </font>
    <font>
      <sz val="9"/>
      <color indexed="81"/>
      <name val="Segoe UI"/>
      <family val="2"/>
    </font>
    <font>
      <b/>
      <sz val="9"/>
      <color indexed="81"/>
      <name val="Segoe UI"/>
      <family val="2"/>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9" fontId="0" fillId="0" borderId="0" xfId="2" applyFont="1"/>
    <xf numFmtId="10" fontId="0" fillId="0" borderId="0" xfId="2" applyNumberFormat="1" applyFont="1"/>
    <xf numFmtId="2" fontId="0" fillId="0" borderId="0" xfId="0" applyNumberFormat="1"/>
    <xf numFmtId="43" fontId="0" fillId="0" borderId="0" xfId="1" applyFont="1"/>
    <xf numFmtId="43" fontId="0" fillId="0" borderId="0" xfId="0" applyNumberFormat="1"/>
    <xf numFmtId="0" fontId="0" fillId="0" borderId="1" xfId="0" applyBorder="1"/>
    <xf numFmtId="9" fontId="0" fillId="0" borderId="1" xfId="2" applyFont="1" applyBorder="1"/>
    <xf numFmtId="43" fontId="0" fillId="0" borderId="1" xfId="1" applyFont="1" applyBorder="1"/>
    <xf numFmtId="0" fontId="0" fillId="2" borderId="0" xfId="0" applyFill="1"/>
    <xf numFmtId="43" fontId="0" fillId="2" borderId="0" xfId="1" applyFont="1" applyFill="1"/>
    <xf numFmtId="17" fontId="0" fillId="0" borderId="0" xfId="0" applyNumberFormat="1" applyAlignment="1"/>
    <xf numFmtId="0" fontId="0" fillId="2" borderId="2" xfId="0" applyFill="1" applyBorder="1"/>
    <xf numFmtId="0" fontId="2" fillId="3" borderId="0" xfId="0" applyFont="1" applyFill="1"/>
    <xf numFmtId="9" fontId="2" fillId="3" borderId="0" xfId="2" applyFont="1" applyFill="1"/>
    <xf numFmtId="43" fontId="2" fillId="3" borderId="0" xfId="1" applyFont="1" applyFill="1"/>
    <xf numFmtId="0" fontId="0" fillId="2" borderId="2" xfId="0" applyFill="1" applyBorder="1" applyAlignment="1">
      <alignment horizontal="right"/>
    </xf>
    <xf numFmtId="0" fontId="3" fillId="0" borderId="0" xfId="0" applyFont="1"/>
    <xf numFmtId="0" fontId="0" fillId="4" borderId="0" xfId="0" applyFill="1"/>
    <xf numFmtId="43" fontId="0" fillId="4" borderId="0" xfId="1" applyFont="1" applyFill="1"/>
    <xf numFmtId="0" fontId="0" fillId="0" borderId="0" xfId="0" applyAlignment="1">
      <alignment horizontal="right"/>
    </xf>
    <xf numFmtId="0" fontId="0" fillId="4" borderId="2" xfId="0" applyFill="1" applyBorder="1"/>
    <xf numFmtId="0" fontId="0" fillId="4" borderId="2" xfId="0" applyFill="1" applyBorder="1" applyAlignment="1">
      <alignment horizontal="right"/>
    </xf>
    <xf numFmtId="43" fontId="0" fillId="4" borderId="2" xfId="1" applyNumberFormat="1" applyFont="1" applyFill="1" applyBorder="1"/>
    <xf numFmtId="43" fontId="0" fillId="2" borderId="2" xfId="1" applyNumberFormat="1" applyFont="1" applyFill="1" applyBorder="1"/>
    <xf numFmtId="0" fontId="4" fillId="0" borderId="0" xfId="0" applyFont="1"/>
    <xf numFmtId="17" fontId="4" fillId="0" borderId="0" xfId="0" applyNumberFormat="1" applyFont="1" applyAlignment="1">
      <alignment horizontal="left"/>
    </xf>
    <xf numFmtId="43" fontId="4" fillId="0" borderId="0" xfId="1" applyFont="1"/>
    <xf numFmtId="0" fontId="8" fillId="0" borderId="0" xfId="0" applyFont="1"/>
    <xf numFmtId="164" fontId="0" fillId="5" borderId="0" xfId="2" applyNumberFormat="1" applyFont="1" applyFill="1"/>
    <xf numFmtId="10" fontId="0" fillId="5" borderId="0" xfId="2" applyNumberFormat="1" applyFont="1" applyFill="1"/>
    <xf numFmtId="2" fontId="0" fillId="5" borderId="0" xfId="0" applyNumberFormat="1" applyFill="1"/>
    <xf numFmtId="0" fontId="0" fillId="6" borderId="0" xfId="0" applyFill="1"/>
    <xf numFmtId="10" fontId="0" fillId="6" borderId="0" xfId="0" applyNumberFormat="1" applyFill="1"/>
    <xf numFmtId="4" fontId="0" fillId="6" borderId="0" xfId="0" applyNumberFormat="1" applyFill="1"/>
    <xf numFmtId="0" fontId="2" fillId="6" borderId="1" xfId="0" applyFont="1" applyFill="1" applyBorder="1"/>
    <xf numFmtId="0" fontId="0" fillId="6" borderId="1" xfId="0" applyFill="1" applyBorder="1"/>
    <xf numFmtId="43" fontId="0" fillId="0" borderId="0" xfId="1" applyFont="1" applyBorder="1"/>
    <xf numFmtId="0" fontId="0" fillId="0" borderId="0" xfId="0" applyBorder="1"/>
    <xf numFmtId="43" fontId="2" fillId="6" borderId="0" xfId="0" applyNumberFormat="1" applyFont="1" applyFill="1"/>
    <xf numFmtId="43" fontId="2" fillId="2" borderId="2" xfId="1" applyNumberFormat="1" applyFont="1" applyFill="1" applyBorder="1"/>
    <xf numFmtId="43" fontId="2" fillId="4" borderId="2" xfId="1" applyNumberFormat="1" applyFont="1" applyFill="1" applyBorder="1"/>
    <xf numFmtId="0" fontId="2" fillId="2" borderId="2" xfId="0" applyFont="1" applyFill="1" applyBorder="1" applyAlignment="1">
      <alignment horizontal="right"/>
    </xf>
    <xf numFmtId="0" fontId="2" fillId="4" borderId="2" xfId="0" applyFont="1" applyFill="1" applyBorder="1" applyAlignment="1">
      <alignment horizontal="right"/>
    </xf>
    <xf numFmtId="10" fontId="0" fillId="0" borderId="0" xfId="2" applyNumberFormat="1" applyFont="1" applyAlignment="1">
      <alignment horizontal="right"/>
    </xf>
    <xf numFmtId="10" fontId="0" fillId="4" borderId="0" xfId="2" applyNumberFormat="1" applyFont="1" applyFill="1" applyAlignment="1">
      <alignment horizontal="right"/>
    </xf>
    <xf numFmtId="0" fontId="0" fillId="4" borderId="0" xfId="0" applyFill="1" applyAlignment="1">
      <alignment horizontal="right"/>
    </xf>
    <xf numFmtId="0" fontId="2" fillId="6" borderId="0" xfId="0" applyFont="1" applyFill="1" applyAlignment="1">
      <alignment horizontal="right"/>
    </xf>
    <xf numFmtId="10" fontId="0" fillId="2" borderId="0" xfId="2" applyNumberFormat="1" applyFont="1" applyFill="1" applyAlignment="1">
      <alignment horizontal="right"/>
    </xf>
    <xf numFmtId="0" fontId="0" fillId="0" borderId="0" xfId="0" applyAlignment="1">
      <alignment horizontal="center"/>
    </xf>
    <xf numFmtId="0" fontId="0" fillId="0" borderId="0" xfId="0" applyFont="1" applyAlignment="1">
      <alignment horizontal="right"/>
    </xf>
    <xf numFmtId="2" fontId="0" fillId="0" borderId="0" xfId="0" applyNumberFormat="1" applyFont="1"/>
    <xf numFmtId="0" fontId="0" fillId="6" borderId="0" xfId="0" applyFill="1" applyBorder="1"/>
    <xf numFmtId="4" fontId="0" fillId="6" borderId="0" xfId="0" applyNumberFormat="1" applyFill="1" applyBorder="1"/>
    <xf numFmtId="0" fontId="2" fillId="6" borderId="0" xfId="0" applyFont="1" applyFill="1" applyBorder="1" applyAlignment="1">
      <alignment horizontal="right"/>
    </xf>
    <xf numFmtId="4" fontId="2" fillId="6" borderId="0" xfId="0" applyNumberFormat="1" applyFont="1" applyFill="1" applyBorder="1"/>
    <xf numFmtId="43" fontId="0" fillId="6" borderId="0" xfId="0" applyNumberFormat="1" applyFill="1"/>
    <xf numFmtId="164" fontId="0" fillId="6" borderId="0" xfId="0" applyNumberFormat="1" applyFill="1"/>
    <xf numFmtId="164" fontId="0" fillId="0" borderId="0" xfId="2" applyNumberFormat="1" applyFont="1"/>
  </cellXfs>
  <cellStyles count="3">
    <cellStyle name="Komma" xfId="1" builtinId="3"/>
    <cellStyle name="Prozent" xfId="2" builtinId="5"/>
    <cellStyle name="Standard" xfId="0" builtinId="0"/>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1"/>
  <sheetViews>
    <sheetView topLeftCell="A23" workbookViewId="0">
      <selection activeCell="C49" sqref="C49"/>
    </sheetView>
  </sheetViews>
  <sheetFormatPr baseColWidth="10" defaultRowHeight="14.4" x14ac:dyDescent="0.3"/>
  <cols>
    <col min="2" max="2" width="14.5546875" customWidth="1"/>
    <col min="4" max="4" width="7" customWidth="1"/>
    <col min="5" max="5" width="9.33203125" customWidth="1"/>
    <col min="6" max="6" width="6.5546875" customWidth="1"/>
    <col min="7" max="7" width="10" customWidth="1"/>
    <col min="8" max="8" width="8.88671875" customWidth="1"/>
    <col min="9" max="9" width="15.88671875" style="4" customWidth="1"/>
    <col min="10" max="10" width="15.44140625" style="49" customWidth="1"/>
    <col min="11" max="11" width="10.44140625" customWidth="1"/>
  </cols>
  <sheetData>
    <row r="1" spans="1:9" x14ac:dyDescent="0.3">
      <c r="A1" s="25" t="s">
        <v>0</v>
      </c>
    </row>
    <row r="2" spans="1:9" x14ac:dyDescent="0.3">
      <c r="A2" s="25" t="s">
        <v>38</v>
      </c>
    </row>
    <row r="3" spans="1:9" x14ac:dyDescent="0.3">
      <c r="A3" s="25" t="s">
        <v>35</v>
      </c>
    </row>
    <row r="4" spans="1:9" x14ac:dyDescent="0.3">
      <c r="A4" s="25" t="s">
        <v>36</v>
      </c>
    </row>
    <row r="10" spans="1:9" x14ac:dyDescent="0.3">
      <c r="A10" s="25" t="s">
        <v>37</v>
      </c>
      <c r="D10" t="s">
        <v>2</v>
      </c>
      <c r="H10" s="26" t="s">
        <v>48</v>
      </c>
      <c r="I10" s="11"/>
    </row>
    <row r="11" spans="1:9" x14ac:dyDescent="0.3">
      <c r="A11" s="25" t="s">
        <v>14</v>
      </c>
      <c r="D11" t="s">
        <v>29</v>
      </c>
      <c r="H11" s="26" t="s">
        <v>48</v>
      </c>
      <c r="I11"/>
    </row>
    <row r="12" spans="1:9" x14ac:dyDescent="0.3">
      <c r="A12" s="25" t="s">
        <v>35</v>
      </c>
    </row>
    <row r="13" spans="1:9" x14ac:dyDescent="0.3">
      <c r="A13" s="25" t="s">
        <v>36</v>
      </c>
      <c r="D13" t="s">
        <v>3</v>
      </c>
      <c r="G13" s="25">
        <v>4</v>
      </c>
      <c r="H13" s="25" t="s">
        <v>40</v>
      </c>
    </row>
    <row r="17" spans="1:12" x14ac:dyDescent="0.3">
      <c r="A17" s="13" t="s">
        <v>1</v>
      </c>
      <c r="B17" s="13"/>
      <c r="C17" s="13"/>
      <c r="D17" s="13"/>
      <c r="E17" s="13"/>
      <c r="F17" s="13"/>
      <c r="G17" s="13"/>
      <c r="H17" s="14"/>
      <c r="I17" s="15"/>
      <c r="K17" s="35" t="s">
        <v>42</v>
      </c>
      <c r="L17" s="36"/>
    </row>
    <row r="18" spans="1:12" x14ac:dyDescent="0.3">
      <c r="H18" s="1"/>
      <c r="K18" s="32"/>
      <c r="L18" s="32"/>
    </row>
    <row r="19" spans="1:12" x14ac:dyDescent="0.3">
      <c r="A19" s="6" t="s">
        <v>4</v>
      </c>
      <c r="B19" s="6"/>
      <c r="C19" s="6"/>
      <c r="D19" s="6"/>
      <c r="E19" s="6"/>
      <c r="F19" s="6"/>
      <c r="G19" s="6" t="s">
        <v>5</v>
      </c>
      <c r="H19" s="7"/>
      <c r="I19" s="8" t="s">
        <v>27</v>
      </c>
      <c r="K19" s="32"/>
      <c r="L19" s="36" t="s">
        <v>27</v>
      </c>
    </row>
    <row r="20" spans="1:12" x14ac:dyDescent="0.3">
      <c r="A20" t="s">
        <v>31</v>
      </c>
      <c r="G20" s="28">
        <f>G13*4</f>
        <v>16</v>
      </c>
      <c r="H20" s="1"/>
      <c r="K20" s="32"/>
      <c r="L20" s="32"/>
    </row>
    <row r="21" spans="1:12" x14ac:dyDescent="0.3">
      <c r="A21" t="s">
        <v>6</v>
      </c>
      <c r="C21" t="s">
        <v>21</v>
      </c>
      <c r="E21" t="s">
        <v>20</v>
      </c>
      <c r="I21" s="4">
        <f>G20*'Lohn pro Stunde'!I21</f>
        <v>457.6</v>
      </c>
      <c r="K21" s="32"/>
      <c r="L21" s="32"/>
    </row>
    <row r="22" spans="1:12" x14ac:dyDescent="0.3">
      <c r="A22" t="s">
        <v>9</v>
      </c>
      <c r="E22" s="5">
        <f>I21</f>
        <v>457.6</v>
      </c>
      <c r="F22" s="2">
        <v>0.04</v>
      </c>
      <c r="I22" s="4">
        <f>I21*F22</f>
        <v>18.304000000000002</v>
      </c>
      <c r="K22" s="32"/>
      <c r="L22" s="32"/>
    </row>
    <row r="23" spans="1:12" x14ac:dyDescent="0.3">
      <c r="A23" t="s">
        <v>8</v>
      </c>
      <c r="E23" s="5">
        <f>I21</f>
        <v>457.6</v>
      </c>
      <c r="F23" s="2">
        <v>8.3299999999999999E-2</v>
      </c>
      <c r="I23" s="4">
        <f>E23*F23</f>
        <v>38.118079999999999</v>
      </c>
      <c r="K23" s="32"/>
      <c r="L23" s="32"/>
    </row>
    <row r="24" spans="1:12" x14ac:dyDescent="0.3">
      <c r="A24" t="s">
        <v>10</v>
      </c>
      <c r="E24" s="5">
        <f>I21+I22+I23</f>
        <v>514.02207999999996</v>
      </c>
      <c r="F24" s="2">
        <v>8.3299999999999999E-2</v>
      </c>
      <c r="I24" s="4">
        <f>E24*F24</f>
        <v>42.818039263999999</v>
      </c>
      <c r="K24" s="32"/>
      <c r="L24" s="32"/>
    </row>
    <row r="25" spans="1:12" x14ac:dyDescent="0.3">
      <c r="H25" s="2"/>
      <c r="K25" s="32"/>
      <c r="L25" s="32"/>
    </row>
    <row r="26" spans="1:12" x14ac:dyDescent="0.3">
      <c r="A26" s="18" t="s">
        <v>6</v>
      </c>
      <c r="B26" s="18"/>
      <c r="C26" s="18"/>
      <c r="D26" s="18"/>
      <c r="E26" s="18" t="s">
        <v>19</v>
      </c>
      <c r="F26" s="18"/>
      <c r="G26" s="18"/>
      <c r="H26" s="45" t="s">
        <v>43</v>
      </c>
      <c r="I26" s="19">
        <f>I21+I22+I23+I24</f>
        <v>556.84011926400001</v>
      </c>
      <c r="K26" s="47" t="s">
        <v>43</v>
      </c>
      <c r="L26" s="39">
        <f>I26</f>
        <v>556.84011926400001</v>
      </c>
    </row>
    <row r="27" spans="1:12" x14ac:dyDescent="0.3">
      <c r="H27" s="2"/>
      <c r="K27" s="32"/>
      <c r="L27" s="32"/>
    </row>
    <row r="28" spans="1:12" x14ac:dyDescent="0.3">
      <c r="A28" t="s">
        <v>7</v>
      </c>
      <c r="H28" s="2"/>
      <c r="K28" s="32"/>
      <c r="L28" s="32"/>
    </row>
    <row r="29" spans="1:12" x14ac:dyDescent="0.3">
      <c r="H29" s="2"/>
      <c r="K29" s="32"/>
      <c r="L29" s="32"/>
    </row>
    <row r="30" spans="1:12" x14ac:dyDescent="0.3">
      <c r="H30" s="2"/>
      <c r="K30" s="32"/>
      <c r="L30" s="32"/>
    </row>
    <row r="31" spans="1:12" x14ac:dyDescent="0.3">
      <c r="H31" s="2"/>
      <c r="K31" s="32"/>
      <c r="L31" s="32"/>
    </row>
    <row r="32" spans="1:12" x14ac:dyDescent="0.3">
      <c r="A32" t="s">
        <v>11</v>
      </c>
      <c r="C32" t="s">
        <v>46</v>
      </c>
      <c r="G32" s="5">
        <f>$I$26</f>
        <v>556.84011926400001</v>
      </c>
      <c r="H32" s="58">
        <v>-4.0250000000000001E-2</v>
      </c>
      <c r="I32" s="4">
        <f>G32*H32</f>
        <v>-22.412814800376001</v>
      </c>
      <c r="K32" s="57">
        <v>4.2250000000000003E-2</v>
      </c>
      <c r="L32" s="34">
        <f>G32*K32</f>
        <v>23.526495038904002</v>
      </c>
    </row>
    <row r="33" spans="1:15" x14ac:dyDescent="0.3">
      <c r="A33" t="s">
        <v>22</v>
      </c>
      <c r="C33" t="s">
        <v>46</v>
      </c>
      <c r="G33" s="5">
        <f t="shared" ref="G33:G40" si="0">$I$26</f>
        <v>556.84011926400001</v>
      </c>
      <c r="H33" s="58">
        <v>-6.7499999999999999E-3</v>
      </c>
      <c r="I33" s="4">
        <f t="shared" ref="I33" si="1">G33*H33</f>
        <v>-3.7586708050320001</v>
      </c>
      <c r="K33" s="57">
        <v>6.7499999999999999E-3</v>
      </c>
      <c r="L33" s="34">
        <f t="shared" ref="L33:L38" si="2">G33*K33</f>
        <v>3.7586708050320001</v>
      </c>
    </row>
    <row r="34" spans="1:15" x14ac:dyDescent="0.3">
      <c r="A34" t="s">
        <v>24</v>
      </c>
      <c r="C34" t="s">
        <v>38</v>
      </c>
      <c r="G34" s="5"/>
      <c r="H34" s="2"/>
      <c r="K34" s="57">
        <v>1.9E-2</v>
      </c>
      <c r="L34" s="34">
        <f>G33*K34</f>
        <v>10.579962266016</v>
      </c>
    </row>
    <row r="35" spans="1:15" x14ac:dyDescent="0.3">
      <c r="A35" t="s">
        <v>23</v>
      </c>
      <c r="C35" t="s">
        <v>38</v>
      </c>
      <c r="G35" s="5"/>
      <c r="H35" s="2"/>
      <c r="K35" s="57">
        <v>5.7499999999999999E-3</v>
      </c>
      <c r="L35" s="34">
        <f>K35*G33</f>
        <v>3.2018306857679999</v>
      </c>
    </row>
    <row r="36" spans="1:15" x14ac:dyDescent="0.3">
      <c r="A36" t="s">
        <v>13</v>
      </c>
      <c r="C36" t="s">
        <v>46</v>
      </c>
      <c r="G36" s="5">
        <f t="shared" si="0"/>
        <v>556.84011926400001</v>
      </c>
      <c r="H36" s="2">
        <v>-5.0000000000000001E-3</v>
      </c>
      <c r="I36" s="4">
        <f>G36*H36</f>
        <v>-2.7842005963200003</v>
      </c>
      <c r="K36" s="33">
        <v>5.0000000000000001E-3</v>
      </c>
      <c r="L36" s="34">
        <f t="shared" si="2"/>
        <v>2.7842005963200003</v>
      </c>
    </row>
    <row r="37" spans="1:15" x14ac:dyDescent="0.3">
      <c r="A37" t="s">
        <v>15</v>
      </c>
      <c r="C37" t="s">
        <v>39</v>
      </c>
      <c r="G37" s="5">
        <f t="shared" si="0"/>
        <v>556.84011926400001</v>
      </c>
      <c r="H37" s="29">
        <v>-1.1939999999999999E-2</v>
      </c>
      <c r="I37" s="4">
        <f>IF($G$13&gt;=8,G37*H37,0)</f>
        <v>0</v>
      </c>
      <c r="K37" s="33"/>
      <c r="L37" s="34"/>
    </row>
    <row r="38" spans="1:15" x14ac:dyDescent="0.3">
      <c r="A38" t="s">
        <v>41</v>
      </c>
      <c r="C38" t="s">
        <v>38</v>
      </c>
      <c r="G38" s="5">
        <f t="shared" si="0"/>
        <v>556.84011926400001</v>
      </c>
      <c r="H38" s="29"/>
      <c r="K38" s="33">
        <v>5.1000000000000004E-3</v>
      </c>
      <c r="L38" s="34">
        <f t="shared" si="2"/>
        <v>2.8398846082464004</v>
      </c>
    </row>
    <row r="39" spans="1:15" x14ac:dyDescent="0.3">
      <c r="C39" s="4"/>
      <c r="F39" s="17"/>
      <c r="G39" s="3"/>
      <c r="H39" s="2"/>
      <c r="K39" s="33"/>
      <c r="L39" s="34"/>
    </row>
    <row r="40" spans="1:15" x14ac:dyDescent="0.3">
      <c r="A40" t="s">
        <v>16</v>
      </c>
      <c r="C40" t="s">
        <v>46</v>
      </c>
      <c r="G40" s="5">
        <f t="shared" si="0"/>
        <v>556.84011926400001</v>
      </c>
      <c r="H40" s="30">
        <f>-3.5%*0.5</f>
        <v>-1.7500000000000002E-2</v>
      </c>
      <c r="I40" s="4">
        <f>IF($G$13&gt;=8,G40*H40,0)</f>
        <v>0</v>
      </c>
      <c r="K40" s="33">
        <f>-H40</f>
        <v>1.7500000000000002E-2</v>
      </c>
      <c r="L40" s="56">
        <f>IF($G$13&gt;=8,G40*K40,0)</f>
        <v>0</v>
      </c>
    </row>
    <row r="41" spans="1:15" x14ac:dyDescent="0.3">
      <c r="C41" s="4"/>
      <c r="G41" s="5"/>
      <c r="H41" s="2"/>
      <c r="K41" s="32"/>
      <c r="L41" s="34"/>
    </row>
    <row r="42" spans="1:15" x14ac:dyDescent="0.3">
      <c r="A42" t="s">
        <v>18</v>
      </c>
      <c r="C42" t="s">
        <v>14</v>
      </c>
      <c r="G42" s="5">
        <f t="shared" ref="G42" si="3">$I$26</f>
        <v>556.84011926400001</v>
      </c>
      <c r="H42" s="2">
        <v>-0.04</v>
      </c>
      <c r="I42" s="4">
        <f>G42*H42</f>
        <v>-22.273604770560002</v>
      </c>
      <c r="K42" s="32"/>
      <c r="L42" s="34"/>
    </row>
    <row r="43" spans="1:15" x14ac:dyDescent="0.3">
      <c r="G43" s="5"/>
      <c r="H43" s="44"/>
      <c r="K43" s="52"/>
      <c r="L43" s="53"/>
    </row>
    <row r="44" spans="1:15" x14ac:dyDescent="0.3">
      <c r="A44" s="18" t="s">
        <v>34</v>
      </c>
      <c r="B44" s="18"/>
      <c r="C44" s="18"/>
      <c r="D44" s="18"/>
      <c r="E44" s="18"/>
      <c r="F44" s="18"/>
      <c r="G44" s="18"/>
      <c r="H44" s="46" t="s">
        <v>43</v>
      </c>
      <c r="I44" s="19">
        <f>SUM(I26:I43)</f>
        <v>505.61082829171193</v>
      </c>
      <c r="K44" s="54" t="s">
        <v>43</v>
      </c>
      <c r="L44" s="55">
        <f>SUM(L32:L43)</f>
        <v>46.691044000286404</v>
      </c>
      <c r="O44" s="5"/>
    </row>
    <row r="46" spans="1:15" x14ac:dyDescent="0.3">
      <c r="G46" s="5"/>
      <c r="H46" s="2"/>
    </row>
    <row r="47" spans="1:15" x14ac:dyDescent="0.3">
      <c r="A47" t="s">
        <v>17</v>
      </c>
      <c r="C47" t="s">
        <v>12</v>
      </c>
      <c r="E47" t="s">
        <v>30</v>
      </c>
    </row>
    <row r="48" spans="1:15" x14ac:dyDescent="0.3">
      <c r="C48" s="3">
        <v>173.5</v>
      </c>
      <c r="E48">
        <f>G20</f>
        <v>16</v>
      </c>
      <c r="F48" t="s">
        <v>44</v>
      </c>
      <c r="H48" s="20" t="s">
        <v>43</v>
      </c>
      <c r="I48" s="31">
        <f>C48/42/4*E48</f>
        <v>16.523809523809526</v>
      </c>
      <c r="K48" s="50" t="s">
        <v>43</v>
      </c>
      <c r="L48" s="51">
        <f>I48</f>
        <v>16.523809523809526</v>
      </c>
    </row>
    <row r="50" spans="1:14" ht="15" thickBot="1" x14ac:dyDescent="0.35">
      <c r="A50" s="21" t="s">
        <v>25</v>
      </c>
      <c r="B50" s="21"/>
      <c r="C50" s="21" t="s">
        <v>26</v>
      </c>
      <c r="D50" s="21"/>
      <c r="E50" s="21"/>
      <c r="F50" s="21"/>
      <c r="G50" s="21"/>
      <c r="H50" s="22" t="s">
        <v>28</v>
      </c>
      <c r="I50" s="23">
        <f>I44+I46+I48</f>
        <v>522.1346378155215</v>
      </c>
      <c r="K50" s="43" t="s">
        <v>28</v>
      </c>
      <c r="L50" s="41">
        <f>L48+L44+L26</f>
        <v>620.05497278809594</v>
      </c>
      <c r="N50" s="5"/>
    </row>
    <row r="51" spans="1:14" ht="15" thickTop="1" x14ac:dyDescent="0.3"/>
  </sheetData>
  <pageMargins left="0.31496062992125984" right="0.31496062992125984" top="0.78740157480314965" bottom="0.78740157480314965"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1"/>
  <sheetViews>
    <sheetView tabSelected="1" topLeftCell="A25" workbookViewId="0">
      <selection activeCell="A42" sqref="A42"/>
    </sheetView>
  </sheetViews>
  <sheetFormatPr baseColWidth="10" defaultRowHeight="14.4" x14ac:dyDescent="0.3"/>
  <cols>
    <col min="2" max="2" width="14.5546875" customWidth="1"/>
    <col min="4" max="4" width="8.88671875" customWidth="1"/>
    <col min="5" max="5" width="9.33203125" customWidth="1"/>
    <col min="6" max="6" width="6.5546875" customWidth="1"/>
    <col min="7" max="7" width="8" customWidth="1"/>
    <col min="8" max="8" width="8.88671875" customWidth="1"/>
    <col min="9" max="9" width="13.88671875" style="4" customWidth="1"/>
  </cols>
  <sheetData>
    <row r="1" spans="1:9" x14ac:dyDescent="0.3">
      <c r="A1" s="25" t="s">
        <v>0</v>
      </c>
    </row>
    <row r="2" spans="1:9" x14ac:dyDescent="0.3">
      <c r="A2" s="25" t="s">
        <v>38</v>
      </c>
    </row>
    <row r="3" spans="1:9" x14ac:dyDescent="0.3">
      <c r="A3" s="25" t="s">
        <v>35</v>
      </c>
    </row>
    <row r="4" spans="1:9" x14ac:dyDescent="0.3">
      <c r="A4" s="25" t="s">
        <v>36</v>
      </c>
    </row>
    <row r="10" spans="1:9" x14ac:dyDescent="0.3">
      <c r="A10" s="25" t="s">
        <v>37</v>
      </c>
      <c r="D10" t="s">
        <v>2</v>
      </c>
      <c r="H10" s="26" t="s">
        <v>48</v>
      </c>
      <c r="I10" s="11"/>
    </row>
    <row r="11" spans="1:9" x14ac:dyDescent="0.3">
      <c r="A11" s="25" t="s">
        <v>14</v>
      </c>
      <c r="D11" t="s">
        <v>29</v>
      </c>
      <c r="H11" s="26" t="s">
        <v>48</v>
      </c>
      <c r="I11"/>
    </row>
    <row r="12" spans="1:9" x14ac:dyDescent="0.3">
      <c r="A12" s="25" t="s">
        <v>35</v>
      </c>
    </row>
    <row r="13" spans="1:9" x14ac:dyDescent="0.3">
      <c r="A13" s="25" t="s">
        <v>36</v>
      </c>
      <c r="D13" t="s">
        <v>45</v>
      </c>
      <c r="G13" s="25">
        <v>4</v>
      </c>
      <c r="H13" s="25" t="s">
        <v>40</v>
      </c>
    </row>
    <row r="17" spans="1:12" x14ac:dyDescent="0.3">
      <c r="A17" s="13" t="s">
        <v>1</v>
      </c>
      <c r="B17" s="13"/>
      <c r="C17" s="13"/>
      <c r="D17" s="13"/>
      <c r="E17" s="13"/>
      <c r="F17" s="13"/>
      <c r="G17" s="13"/>
      <c r="H17" s="14"/>
      <c r="I17" s="15"/>
      <c r="K17" s="35" t="s">
        <v>42</v>
      </c>
      <c r="L17" s="36"/>
    </row>
    <row r="18" spans="1:12" x14ac:dyDescent="0.3">
      <c r="H18" s="1"/>
      <c r="K18" s="32"/>
      <c r="L18" s="32"/>
    </row>
    <row r="19" spans="1:12" x14ac:dyDescent="0.3">
      <c r="A19" s="6" t="s">
        <v>4</v>
      </c>
      <c r="B19" s="6"/>
      <c r="C19" s="6"/>
      <c r="D19" s="6"/>
      <c r="E19" s="6"/>
      <c r="F19" s="6"/>
      <c r="G19" s="6" t="s">
        <v>5</v>
      </c>
      <c r="H19" s="7"/>
      <c r="I19" s="8" t="s">
        <v>27</v>
      </c>
      <c r="K19" s="32"/>
      <c r="L19" s="36" t="s">
        <v>27</v>
      </c>
    </row>
    <row r="20" spans="1:12" x14ac:dyDescent="0.3">
      <c r="H20" s="1"/>
      <c r="K20" s="32"/>
      <c r="L20" s="32"/>
    </row>
    <row r="21" spans="1:12" x14ac:dyDescent="0.3">
      <c r="A21" t="s">
        <v>47</v>
      </c>
      <c r="C21" t="s">
        <v>21</v>
      </c>
      <c r="E21" t="s">
        <v>20</v>
      </c>
      <c r="G21" s="5">
        <f>I21</f>
        <v>28.6</v>
      </c>
      <c r="I21" s="27">
        <v>28.6</v>
      </c>
      <c r="K21" s="32"/>
      <c r="L21" s="32"/>
    </row>
    <row r="22" spans="1:12" x14ac:dyDescent="0.3">
      <c r="A22" t="s">
        <v>9</v>
      </c>
      <c r="C22" s="17" t="s">
        <v>32</v>
      </c>
      <c r="F22" s="2">
        <v>0.04</v>
      </c>
      <c r="G22" s="5">
        <f>I21</f>
        <v>28.6</v>
      </c>
      <c r="I22" s="4">
        <f>I21*F22</f>
        <v>1.1440000000000001</v>
      </c>
      <c r="K22" s="32"/>
      <c r="L22" s="32"/>
    </row>
    <row r="23" spans="1:12" x14ac:dyDescent="0.3">
      <c r="A23" t="s">
        <v>8</v>
      </c>
      <c r="C23" s="17" t="s">
        <v>32</v>
      </c>
      <c r="F23" s="2">
        <v>8.3299999999999999E-2</v>
      </c>
      <c r="G23" s="5">
        <f>I21</f>
        <v>28.6</v>
      </c>
      <c r="I23" s="4">
        <f>G23*F23</f>
        <v>2.3823799999999999</v>
      </c>
      <c r="K23" s="32"/>
      <c r="L23" s="32"/>
    </row>
    <row r="24" spans="1:12" x14ac:dyDescent="0.3">
      <c r="A24" t="s">
        <v>10</v>
      </c>
      <c r="C24" s="17" t="s">
        <v>33</v>
      </c>
      <c r="F24" s="2">
        <v>8.3299999999999999E-2</v>
      </c>
      <c r="G24" s="5">
        <f>I21+I22+I23</f>
        <v>32.126379999999997</v>
      </c>
      <c r="I24" s="4">
        <f>G24*F24</f>
        <v>2.676127454</v>
      </c>
      <c r="K24" s="32"/>
      <c r="L24" s="32"/>
    </row>
    <row r="25" spans="1:12" x14ac:dyDescent="0.3">
      <c r="H25" s="2"/>
      <c r="K25" s="32"/>
      <c r="L25" s="32"/>
    </row>
    <row r="26" spans="1:12" x14ac:dyDescent="0.3">
      <c r="A26" s="9" t="s">
        <v>47</v>
      </c>
      <c r="B26" s="9"/>
      <c r="C26" s="9"/>
      <c r="D26" s="9"/>
      <c r="E26" s="9" t="s">
        <v>19</v>
      </c>
      <c r="F26" s="9"/>
      <c r="G26" s="9"/>
      <c r="H26" s="48" t="s">
        <v>43</v>
      </c>
      <c r="I26" s="10">
        <f>I21+I22+I23+I24</f>
        <v>34.802507454000001</v>
      </c>
      <c r="K26" s="47" t="s">
        <v>43</v>
      </c>
      <c r="L26" s="39">
        <f>I26</f>
        <v>34.802507454000001</v>
      </c>
    </row>
    <row r="27" spans="1:12" x14ac:dyDescent="0.3">
      <c r="H27" s="2"/>
      <c r="K27" s="32"/>
      <c r="L27" s="32"/>
    </row>
    <row r="28" spans="1:12" x14ac:dyDescent="0.3">
      <c r="A28" t="s">
        <v>7</v>
      </c>
      <c r="H28" s="2"/>
      <c r="K28" s="32"/>
      <c r="L28" s="32"/>
    </row>
    <row r="29" spans="1:12" x14ac:dyDescent="0.3">
      <c r="H29" s="2"/>
      <c r="K29" s="32"/>
      <c r="L29" s="32"/>
    </row>
    <row r="30" spans="1:12" x14ac:dyDescent="0.3">
      <c r="H30" s="2"/>
      <c r="K30" s="32"/>
      <c r="L30" s="32"/>
    </row>
    <row r="31" spans="1:12" x14ac:dyDescent="0.3">
      <c r="H31" s="2"/>
      <c r="K31" s="32"/>
      <c r="L31" s="32"/>
    </row>
    <row r="32" spans="1:12" x14ac:dyDescent="0.3">
      <c r="A32" t="s">
        <v>11</v>
      </c>
      <c r="C32" t="s">
        <v>46</v>
      </c>
      <c r="G32" s="5">
        <f>$I$26</f>
        <v>34.802507454000001</v>
      </c>
      <c r="H32" s="58">
        <v>-4.0250000000000001E-2</v>
      </c>
      <c r="I32" s="4">
        <f>G32*H32</f>
        <v>-1.4008009250235001</v>
      </c>
      <c r="K32" s="57">
        <v>4.2250000000000003E-2</v>
      </c>
      <c r="L32" s="34">
        <f>G32*K32</f>
        <v>1.4704059399315001</v>
      </c>
    </row>
    <row r="33" spans="1:15" x14ac:dyDescent="0.3">
      <c r="A33" t="s">
        <v>22</v>
      </c>
      <c r="C33" t="s">
        <v>46</v>
      </c>
      <c r="G33" s="5">
        <f t="shared" ref="G33:G40" si="0">$I$26</f>
        <v>34.802507454000001</v>
      </c>
      <c r="H33" s="58">
        <v>-6.7499999999999999E-3</v>
      </c>
      <c r="I33" s="4">
        <f>G33*H33</f>
        <v>-0.23491692531450001</v>
      </c>
      <c r="K33" s="57">
        <v>6.7499999999999999E-3</v>
      </c>
      <c r="L33" s="34">
        <f t="shared" ref="L33:L36" si="1">G33*K33</f>
        <v>0.23491692531450001</v>
      </c>
    </row>
    <row r="34" spans="1:15" x14ac:dyDescent="0.3">
      <c r="A34" t="s">
        <v>24</v>
      </c>
      <c r="C34" t="s">
        <v>38</v>
      </c>
      <c r="G34" s="5"/>
      <c r="H34" s="2"/>
      <c r="K34" s="57">
        <v>1.9E-2</v>
      </c>
      <c r="L34" s="34">
        <f>G33*K34</f>
        <v>0.66124764162600003</v>
      </c>
    </row>
    <row r="35" spans="1:15" x14ac:dyDescent="0.3">
      <c r="A35" t="s">
        <v>23</v>
      </c>
      <c r="C35" t="s">
        <v>38</v>
      </c>
      <c r="G35" s="5"/>
      <c r="H35" s="2"/>
      <c r="K35" s="57">
        <v>5.7499999999999999E-3</v>
      </c>
      <c r="L35" s="34">
        <f>K35*G33</f>
        <v>0.20011441786049999</v>
      </c>
    </row>
    <row r="36" spans="1:15" x14ac:dyDescent="0.3">
      <c r="A36" t="s">
        <v>13</v>
      </c>
      <c r="C36" t="s">
        <v>46</v>
      </c>
      <c r="D36" s="38"/>
      <c r="G36" s="5">
        <f t="shared" si="0"/>
        <v>34.802507454000001</v>
      </c>
      <c r="H36" s="2">
        <v>-5.0000000000000001E-3</v>
      </c>
      <c r="I36" s="4">
        <f>G36*H36</f>
        <v>-0.17401253727000002</v>
      </c>
      <c r="K36" s="33">
        <v>5.0000000000000001E-3</v>
      </c>
      <c r="L36" s="34">
        <f t="shared" si="1"/>
        <v>0.17401253727000002</v>
      </c>
    </row>
    <row r="37" spans="1:15" x14ac:dyDescent="0.3">
      <c r="A37" t="s">
        <v>15</v>
      </c>
      <c r="C37" t="s">
        <v>39</v>
      </c>
      <c r="G37" s="5">
        <f t="shared" si="0"/>
        <v>34.802507454000001</v>
      </c>
      <c r="H37" s="30">
        <f>+'Monatsabrechnung (Bsp.4x4 Std.)'!H37</f>
        <v>-1.1939999999999999E-2</v>
      </c>
      <c r="I37" s="4">
        <f>IF($G$13&gt;=8,G37*H37,0)</f>
        <v>0</v>
      </c>
      <c r="K37" s="33"/>
      <c r="L37" s="34"/>
    </row>
    <row r="38" spans="1:15" x14ac:dyDescent="0.3">
      <c r="A38" t="s">
        <v>41</v>
      </c>
      <c r="C38" t="s">
        <v>38</v>
      </c>
      <c r="G38" s="5">
        <f t="shared" si="0"/>
        <v>34.802507454000001</v>
      </c>
      <c r="H38" s="30"/>
      <c r="K38" s="33">
        <v>5.1000000000000004E-3</v>
      </c>
      <c r="L38" s="34">
        <f>G38*K38</f>
        <v>0.17749278801540003</v>
      </c>
    </row>
    <row r="39" spans="1:15" x14ac:dyDescent="0.3">
      <c r="C39" s="4"/>
      <c r="F39" s="17"/>
      <c r="G39" s="3"/>
      <c r="H39" s="30"/>
      <c r="I39" s="37"/>
      <c r="K39" s="33"/>
      <c r="L39" s="34"/>
    </row>
    <row r="40" spans="1:15" x14ac:dyDescent="0.3">
      <c r="A40" t="s">
        <v>16</v>
      </c>
      <c r="C40" t="s">
        <v>46</v>
      </c>
      <c r="G40" s="5">
        <f t="shared" si="0"/>
        <v>34.802507454000001</v>
      </c>
      <c r="H40" s="30">
        <f>-3.5%*0.5</f>
        <v>-1.7500000000000002E-2</v>
      </c>
      <c r="I40" s="37">
        <f>IF($G$13&gt;=8,G40*H40,0)</f>
        <v>0</v>
      </c>
      <c r="K40" s="33">
        <f>-H40</f>
        <v>1.7500000000000002E-2</v>
      </c>
      <c r="L40" s="56">
        <f>IF($G$13&gt;=8,G40*K40,0)</f>
        <v>0</v>
      </c>
    </row>
    <row r="41" spans="1:15" x14ac:dyDescent="0.3">
      <c r="C41" s="4"/>
      <c r="G41" s="5"/>
      <c r="H41" s="30"/>
      <c r="K41" s="32"/>
      <c r="L41" s="34"/>
    </row>
    <row r="42" spans="1:15" x14ac:dyDescent="0.3">
      <c r="A42" t="s">
        <v>18</v>
      </c>
      <c r="C42" t="s">
        <v>14</v>
      </c>
      <c r="G42" s="5">
        <f t="shared" ref="G42" si="2">$I$26</f>
        <v>34.802507454000001</v>
      </c>
      <c r="H42" s="2">
        <v>-0.04</v>
      </c>
      <c r="I42" s="4">
        <f t="shared" ref="I42" si="3">G42*H42</f>
        <v>-1.3921002981600001</v>
      </c>
      <c r="K42" s="32"/>
      <c r="L42" s="34"/>
    </row>
    <row r="43" spans="1:15" x14ac:dyDescent="0.3">
      <c r="K43" s="32"/>
      <c r="L43" s="34"/>
    </row>
    <row r="44" spans="1:15" x14ac:dyDescent="0.3">
      <c r="A44" s="18" t="s">
        <v>34</v>
      </c>
      <c r="B44" s="18"/>
      <c r="C44" s="18"/>
      <c r="D44" s="18"/>
      <c r="E44" s="18"/>
      <c r="F44" s="18"/>
      <c r="G44" s="18"/>
      <c r="H44" s="46" t="s">
        <v>43</v>
      </c>
      <c r="I44" s="19">
        <f>SUM(I26:I43)</f>
        <v>31.600676768231995</v>
      </c>
      <c r="K44" s="54" t="s">
        <v>43</v>
      </c>
      <c r="L44" s="55">
        <f>SUM(L32:L43)</f>
        <v>2.9181902500179002</v>
      </c>
    </row>
    <row r="46" spans="1:15" x14ac:dyDescent="0.3">
      <c r="G46" s="5"/>
      <c r="H46" s="2"/>
      <c r="O46" s="5"/>
    </row>
    <row r="47" spans="1:15" x14ac:dyDescent="0.3">
      <c r="A47" t="s">
        <v>17</v>
      </c>
      <c r="C47" t="s">
        <v>12</v>
      </c>
      <c r="E47" t="s">
        <v>30</v>
      </c>
    </row>
    <row r="48" spans="1:15" x14ac:dyDescent="0.3">
      <c r="C48" s="3">
        <v>173.5</v>
      </c>
      <c r="E48">
        <v>1</v>
      </c>
      <c r="F48" t="s">
        <v>44</v>
      </c>
      <c r="G48" s="5"/>
      <c r="H48" s="20" t="s">
        <v>43</v>
      </c>
      <c r="I48" s="31">
        <f>C48/42/4*E48</f>
        <v>1.0327380952380953</v>
      </c>
      <c r="K48" s="20" t="s">
        <v>43</v>
      </c>
      <c r="L48" s="51">
        <f>I48</f>
        <v>1.0327380952380953</v>
      </c>
    </row>
    <row r="50" spans="1:12" ht="15" thickBot="1" x14ac:dyDescent="0.35">
      <c r="A50" s="12" t="s">
        <v>25</v>
      </c>
      <c r="B50" s="12"/>
      <c r="C50" s="12" t="s">
        <v>26</v>
      </c>
      <c r="D50" s="12"/>
      <c r="E50" s="12"/>
      <c r="F50" s="12"/>
      <c r="G50" s="12"/>
      <c r="H50" s="16" t="s">
        <v>28</v>
      </c>
      <c r="I50" s="24">
        <f>I44+I48+I46</f>
        <v>32.633414863470094</v>
      </c>
      <c r="K50" s="42" t="s">
        <v>28</v>
      </c>
      <c r="L50" s="40">
        <f>L48+L44+L26</f>
        <v>38.753435799255996</v>
      </c>
    </row>
    <row r="51" spans="1:12" ht="15" thickTop="1" x14ac:dyDescent="0.3"/>
  </sheetData>
  <pageMargins left="0.31496062992125984" right="0.31496062992125984" top="0.78740157480314965" bottom="0.78740157480314965"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Monatsabrechnung (Bsp.4x4 Std.)</vt:lpstr>
      <vt:lpstr>Lohn pro Stunde</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Mödlagl Eva Maria</dc:creator>
  <cp:lastModifiedBy>Rutz Peter</cp:lastModifiedBy>
  <cp:lastPrinted>2021-12-06T12:33:57Z</cp:lastPrinted>
  <dcterms:created xsi:type="dcterms:W3CDTF">2014-10-26T11:42:20Z</dcterms:created>
  <dcterms:modified xsi:type="dcterms:W3CDTF">2024-12-04T13:00:44Z</dcterms:modified>
</cp:coreProperties>
</file>